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1" sheetId="1" r:id="rId1"/>
  </sheets>
  <externalReferences>
    <externalReference r:id="rId4"/>
  </externalReferences>
  <definedNames>
    <definedName name="_xlnm.Print_Area" localSheetId="0">'Plan1'!$A$1:$I$11</definedName>
  </definedNames>
  <calcPr fullCalcOnLoad="1"/>
</workbook>
</file>

<file path=xl/sharedStrings.xml><?xml version="1.0" encoding="utf-8"?>
<sst xmlns="http://schemas.openxmlformats.org/spreadsheetml/2006/main" count="34" uniqueCount="22">
  <si>
    <t>2.0</t>
  </si>
  <si>
    <t>1.0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</si>
  <si>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</si>
  <si>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</si>
  <si>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</si>
  <si>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</si>
  <si>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</si>
  <si>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</si>
  <si>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</si>
  <si>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</si>
  <si>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</si>
  <si>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</si>
  <si>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</si>
  <si>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</si>
  <si>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</si>
  <si>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</si>
  <si>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Mês 05</t>
  </si>
  <si>
    <t>prova real</t>
  </si>
  <si>
    <t>PISO EM CONCRETO USINADO, ARMADO, SEMI-POLIDO</t>
  </si>
  <si>
    <t>Local e data</t>
  </si>
  <si>
    <t>Assinat. Respons. Legal da Empresa</t>
  </si>
  <si>
    <t>Carimbo da   Empresa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</si>
</sst>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171" fontId="9" fillId="0" borderId="16" xfId="60" applyFont="1" applyBorder="1" applyAlignment="1">
      <alignment/>
    </xf>
    <xf numFmtId="2" fontId="9" fillId="0" borderId="16" xfId="0" applyNumberFormat="1" applyFont="1" applyBorder="1" applyAlignment="1">
      <alignment/>
    </xf>
    <xf numFmtId="171" fontId="8" fillId="0" borderId="16" xfId="60" applyFont="1" applyBorder="1" applyAlignment="1">
      <alignment/>
    </xf>
    <xf numFmtId="0" fontId="5" fillId="0" borderId="0" xfId="0" applyFont="1" applyBorder="1" applyAlignment="1">
      <alignment/>
    </xf>
    <xf numFmtId="171" fontId="6" fillId="0" borderId="17" xfId="60" applyFont="1" applyBorder="1" applyAlignment="1">
      <alignment horizontal="center"/>
    </xf>
    <xf numFmtId="171" fontId="8" fillId="0" borderId="14" xfId="60" applyFont="1" applyBorder="1" applyAlignment="1">
      <alignment/>
    </xf>
    <xf numFmtId="171" fontId="8" fillId="0" borderId="15" xfId="60" applyFont="1" applyBorder="1" applyAlignment="1">
      <alignment/>
    </xf>
    <xf numFmtId="171" fontId="9" fillId="0" borderId="17" xfId="6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171" fontId="5" fillId="33" borderId="18" xfId="6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171" fontId="8" fillId="0" borderId="14" xfId="0" applyNumberFormat="1" applyFont="1" applyBorder="1" applyAlignment="1">
      <alignment/>
    </xf>
    <xf numFmtId="171" fontId="9" fillId="0" borderId="19" xfId="60" applyFont="1" applyBorder="1" applyAlignment="1">
      <alignment/>
    </xf>
    <xf numFmtId="0" fontId="9" fillId="0" borderId="13" xfId="0" applyFont="1" applyBorder="1" applyAlignment="1">
      <alignment/>
    </xf>
    <xf numFmtId="171" fontId="9" fillId="0" borderId="13" xfId="60" applyFont="1" applyBorder="1" applyAlignment="1">
      <alignment/>
    </xf>
    <xf numFmtId="171" fontId="9" fillId="0" borderId="20" xfId="60" applyFont="1" applyBorder="1" applyAlignment="1">
      <alignment/>
    </xf>
    <xf numFmtId="0" fontId="11" fillId="0" borderId="0" xfId="0" applyFont="1" applyAlignment="1">
      <alignment/>
    </xf>
    <xf numFmtId="0" fontId="8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5" xfId="0" applyFont="1" applyBorder="1" applyAlignment="1">
      <alignment/>
    </xf>
    <xf numFmtId="10" fontId="49" fillId="0" borderId="14" xfId="0" applyNumberFormat="1" applyFont="1" applyBorder="1" applyAlignment="1">
      <alignment/>
    </xf>
    <xf numFmtId="10" fontId="49" fillId="0" borderId="14" xfId="60" applyNumberFormat="1" applyFont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171" fontId="12" fillId="0" borderId="14" xfId="60" applyFont="1" applyBorder="1" applyAlignment="1">
      <alignment/>
    </xf>
    <xf numFmtId="171" fontId="12" fillId="0" borderId="15" xfId="60" applyFont="1" applyBorder="1" applyAlignment="1">
      <alignment/>
    </xf>
    <xf numFmtId="10" fontId="12" fillId="0" borderId="14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4">
        <row r="17">
          <cell r="R17" t="str">
            <v>SERVIÇOS PRELIMINARES</v>
          </cell>
          <cell r="X17">
            <v>985.75</v>
          </cell>
        </row>
        <row r="21">
          <cell r="R21" t="str">
            <v>PISO EM CONCRETO ARMADO </v>
          </cell>
          <cell r="X21">
            <v>5335.34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0" zoomScaleNormal="70" zoomScaleSheetLayoutView="70" zoomScalePageLayoutView="0" workbookViewId="0" topLeftCell="A1">
      <selection activeCell="L18" sqref="L18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1.140625" style="0" customWidth="1"/>
    <col min="7" max="7" width="8.28125" style="0" customWidth="1"/>
    <col min="8" max="8" width="12.00390625" style="0" customWidth="1"/>
    <col min="9" max="9" width="8.00390625" style="0" customWidth="1"/>
    <col min="10" max="10" width="11.00390625" style="0" customWidth="1"/>
    <col min="11" max="11" width="0.13671875" style="0" customWidth="1"/>
    <col min="12" max="12" width="8.8515625" style="0" customWidth="1"/>
    <col min="13" max="13" width="10.8515625" style="0" customWidth="1"/>
    <col min="14" max="14" width="8.00390625" style="0" customWidth="1"/>
    <col min="15" max="15" width="11.28125" style="0" customWidth="1"/>
    <col min="16" max="16" width="8.00390625" style="0" customWidth="1"/>
    <col min="17" max="17" width="14.140625" style="0" customWidth="1"/>
    <col min="18" max="18" width="8.00390625" style="0" customWidth="1"/>
    <col min="19" max="19" width="9.140625" style="0" hidden="1" customWidth="1"/>
    <col min="20" max="20" width="13.57421875" style="0" customWidth="1"/>
  </cols>
  <sheetData>
    <row r="1" spans="1:18" ht="13.5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6"/>
      <c r="K1" s="5"/>
      <c r="L1" s="7"/>
      <c r="M1" s="7"/>
      <c r="N1" s="7"/>
      <c r="O1" s="7"/>
      <c r="P1" s="7"/>
      <c r="Q1" s="7"/>
      <c r="R1" s="3"/>
    </row>
    <row r="2" spans="1:18" ht="14.25" thickBot="1">
      <c r="A2" s="4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/>
    </row>
    <row r="3" spans="1:18" ht="13.5">
      <c r="A3" s="50" t="s">
        <v>18</v>
      </c>
      <c r="B3" s="51"/>
      <c r="C3" s="51"/>
      <c r="D3" s="51"/>
      <c r="E3" s="51"/>
      <c r="F3" s="51"/>
      <c r="G3" s="51"/>
      <c r="H3" s="51"/>
      <c r="I3" s="51"/>
      <c r="J3" s="7"/>
      <c r="K3" s="7"/>
      <c r="L3" s="7"/>
      <c r="M3" s="7"/>
      <c r="N3" s="7"/>
      <c r="O3" s="7"/>
      <c r="P3" s="7"/>
      <c r="Q3" s="7"/>
      <c r="R3" s="17"/>
    </row>
    <row r="4" spans="1:18" ht="13.5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4.25" thickBot="1">
      <c r="A5" s="41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7"/>
    </row>
    <row r="6" spans="1:19" ht="15">
      <c r="A6" s="40" t="s">
        <v>7</v>
      </c>
      <c r="B6" s="22" t="s">
        <v>8</v>
      </c>
      <c r="C6" s="22"/>
      <c r="D6" s="22" t="s">
        <v>3</v>
      </c>
      <c r="E6" s="22"/>
      <c r="F6" s="24" t="s">
        <v>10</v>
      </c>
      <c r="G6" s="24"/>
      <c r="H6" s="24" t="s">
        <v>11</v>
      </c>
      <c r="I6" s="24"/>
      <c r="J6" s="24" t="s">
        <v>12</v>
      </c>
      <c r="K6" s="25"/>
      <c r="L6" s="25"/>
      <c r="M6" s="24" t="s">
        <v>13</v>
      </c>
      <c r="N6" s="24"/>
      <c r="O6" s="24" t="s">
        <v>14</v>
      </c>
      <c r="P6" s="28"/>
      <c r="Q6" s="26" t="s">
        <v>16</v>
      </c>
      <c r="R6" s="28"/>
      <c r="S6" s="1"/>
    </row>
    <row r="7" spans="1:20" ht="15" thickBot="1">
      <c r="A7" s="9"/>
      <c r="B7" s="23" t="s">
        <v>9</v>
      </c>
      <c r="C7" s="10"/>
      <c r="D7" s="10"/>
      <c r="E7" s="10"/>
      <c r="F7" s="27" t="s">
        <v>15</v>
      </c>
      <c r="G7" s="27" t="s">
        <v>3</v>
      </c>
      <c r="H7" s="27" t="s">
        <v>15</v>
      </c>
      <c r="I7" s="27" t="s">
        <v>3</v>
      </c>
      <c r="J7" s="27" t="s">
        <v>15</v>
      </c>
      <c r="K7" s="27" t="s">
        <v>3</v>
      </c>
      <c r="L7" s="27" t="s">
        <v>3</v>
      </c>
      <c r="M7" s="27" t="s">
        <v>15</v>
      </c>
      <c r="N7" s="27" t="s">
        <v>3</v>
      </c>
      <c r="O7" s="27" t="s">
        <v>15</v>
      </c>
      <c r="P7" s="27" t="s">
        <v>3</v>
      </c>
      <c r="Q7" s="29" t="s">
        <v>15</v>
      </c>
      <c r="R7" s="18" t="s">
        <v>3</v>
      </c>
      <c r="S7" s="1"/>
      <c r="T7" s="45" t="s">
        <v>17</v>
      </c>
    </row>
    <row r="8" spans="1:20" ht="19.5" customHeight="1">
      <c r="A8" s="11" t="s">
        <v>1</v>
      </c>
      <c r="B8" s="11" t="str">
        <f>'[1]ORÇAMENTO'!$R$17</f>
        <v>SERVIÇOS PRELIMINARES</v>
      </c>
      <c r="C8" s="19">
        <v>2064.52</v>
      </c>
      <c r="D8" s="12">
        <f>(C8*0.00111111)</f>
        <v>2.2939088172</v>
      </c>
      <c r="E8" s="12"/>
      <c r="F8" s="46">
        <f>'[1]ORÇAMENTO'!$X$17</f>
        <v>985.75</v>
      </c>
      <c r="G8" s="30">
        <f>F8*100/F10</f>
        <v>15.594620548038392</v>
      </c>
      <c r="H8" s="30">
        <f>I8*$F$8</f>
        <v>985.75</v>
      </c>
      <c r="I8" s="48">
        <v>1</v>
      </c>
      <c r="J8" s="30">
        <f>L8*$F$8</f>
        <v>0</v>
      </c>
      <c r="K8" s="11"/>
      <c r="L8" s="42">
        <v>0</v>
      </c>
      <c r="M8" s="30">
        <f>N8*$F$8</f>
        <v>985.75</v>
      </c>
      <c r="N8" s="42">
        <v>1</v>
      </c>
      <c r="O8" s="30">
        <f>P8*$F$8</f>
        <v>0</v>
      </c>
      <c r="P8" s="42"/>
      <c r="Q8" s="30">
        <f>R8*$F$8</f>
        <v>0</v>
      </c>
      <c r="R8" s="43"/>
      <c r="S8" s="1"/>
      <c r="T8" s="44">
        <f>I8+L8+N8+P8+R8</f>
        <v>2</v>
      </c>
    </row>
    <row r="9" spans="1:20" ht="19.5" customHeight="1" thickBot="1">
      <c r="A9" s="13" t="s">
        <v>0</v>
      </c>
      <c r="B9" s="13" t="str">
        <f>'[1]ORÇAMENTO'!$R$21</f>
        <v>PISO EM CONCRETO ARMADO </v>
      </c>
      <c r="C9" s="20">
        <v>1899.27</v>
      </c>
      <c r="D9" s="12">
        <f>(C9*0.00111111)</f>
        <v>2.1102978897</v>
      </c>
      <c r="E9" s="12"/>
      <c r="F9" s="47">
        <f>'[1]ORÇAMENTO'!$X$21</f>
        <v>5335.34</v>
      </c>
      <c r="G9" s="30">
        <f>F9*100/F10</f>
        <v>84.40537945196161</v>
      </c>
      <c r="H9" s="30">
        <f>I9*$F$9</f>
        <v>5335.34</v>
      </c>
      <c r="I9" s="48">
        <v>1</v>
      </c>
      <c r="J9" s="30">
        <f>L9*$F$9</f>
        <v>2400.9030000000002</v>
      </c>
      <c r="K9" s="13"/>
      <c r="L9" s="42">
        <v>0.45</v>
      </c>
      <c r="M9" s="30">
        <f>N9*$F$9</f>
        <v>266.767</v>
      </c>
      <c r="N9" s="42">
        <v>0.05</v>
      </c>
      <c r="O9" s="30">
        <f>P9*$F$9</f>
        <v>0</v>
      </c>
      <c r="P9" s="42"/>
      <c r="Q9" s="30">
        <f>R9*$F$9</f>
        <v>0</v>
      </c>
      <c r="R9" s="43"/>
      <c r="S9" s="1"/>
      <c r="T9" s="44">
        <f>I9+L9+N9+P9+R9</f>
        <v>1.5</v>
      </c>
    </row>
    <row r="10" spans="1:20" ht="19.5" customHeight="1">
      <c r="A10" s="36"/>
      <c r="B10" s="38" t="s">
        <v>4</v>
      </c>
      <c r="C10" s="14">
        <f>SUM(C8:C9)</f>
        <v>3963.79</v>
      </c>
      <c r="D10" s="15">
        <f>SUM(D8:D9)</f>
        <v>4.4042067069</v>
      </c>
      <c r="E10" s="15"/>
      <c r="F10" s="16">
        <f>SUM(F8:F9)</f>
        <v>6321.09</v>
      </c>
      <c r="G10" s="16">
        <f>SUM(G8:G9)</f>
        <v>100</v>
      </c>
      <c r="H10" s="14">
        <f>SUM(H8:H9)</f>
        <v>6321.09</v>
      </c>
      <c r="I10" s="16">
        <f>(I8*$G$8)+(I9*$G$9)</f>
        <v>100</v>
      </c>
      <c r="J10" s="14">
        <f>SUM(J8:J9)</f>
        <v>2400.9030000000002</v>
      </c>
      <c r="K10" s="16"/>
      <c r="L10" s="16" t="e">
        <f>(L8*$G$8)+(L9*$G$9)+(#REF!*#REF!)+(#REF!*#REF!)</f>
        <v>#REF!</v>
      </c>
      <c r="M10" s="31">
        <f>SUM(M8:M9)</f>
        <v>1252.517</v>
      </c>
      <c r="N10" s="16" t="e">
        <f>(N8*$G$8)+(N9*$G$9)+(#REF!*#REF!)+(#REF!*#REF!)</f>
        <v>#REF!</v>
      </c>
      <c r="O10" s="31">
        <f>SUM(O8:O9)</f>
        <v>0</v>
      </c>
      <c r="P10" s="16" t="e">
        <f>(P8*$G$8)+(P9*$G$9)+(#REF!*#REF!)+(#REF!*#REF!)</f>
        <v>#REF!</v>
      </c>
      <c r="Q10" s="31">
        <f>SUM(Q8:Q9)</f>
        <v>0</v>
      </c>
      <c r="R10" s="16" t="e">
        <f>(R8*$G$8)+(R9*$G$9)+(#REF!*#REF!)+(#REF!*#REF!)</f>
        <v>#REF!</v>
      </c>
      <c r="S10" s="1"/>
      <c r="T10" s="44" t="e">
        <f>I10+L10+N10+P10+R10</f>
        <v>#REF!</v>
      </c>
    </row>
    <row r="11" spans="1:19" s="2" customFormat="1" ht="15.75" thickBot="1">
      <c r="A11" s="37"/>
      <c r="B11" s="39" t="s">
        <v>2</v>
      </c>
      <c r="C11" s="32"/>
      <c r="D11" s="32"/>
      <c r="E11" s="32"/>
      <c r="F11" s="33">
        <f>SUM(F10:F10)</f>
        <v>6321.09</v>
      </c>
      <c r="G11" s="33">
        <f>G10</f>
        <v>100</v>
      </c>
      <c r="H11" s="33">
        <f>H10</f>
        <v>6321.09</v>
      </c>
      <c r="I11" s="33">
        <f>I10</f>
        <v>100</v>
      </c>
      <c r="J11" s="33">
        <f>H11+J10</f>
        <v>8721.993</v>
      </c>
      <c r="K11" s="33"/>
      <c r="L11" s="34" t="e">
        <f>I11+L10</f>
        <v>#REF!</v>
      </c>
      <c r="M11" s="34">
        <f>J11+M10</f>
        <v>9974.51</v>
      </c>
      <c r="N11" s="34" t="e">
        <f>L11+N10</f>
        <v>#REF!</v>
      </c>
      <c r="O11" s="34">
        <f>M11+O10</f>
        <v>9974.51</v>
      </c>
      <c r="P11" s="34" t="e">
        <f>N11+P10</f>
        <v>#REF!</v>
      </c>
      <c r="Q11" s="34">
        <f>O11+Q10</f>
        <v>9974.51</v>
      </c>
      <c r="R11" s="21" t="e">
        <f>P11+R10</f>
        <v>#REF!</v>
      </c>
      <c r="S11" s="35"/>
    </row>
    <row r="12" ht="15">
      <c r="S12" s="1"/>
    </row>
    <row r="13" spans="1:19" ht="15">
      <c r="A13" s="53"/>
      <c r="B13" s="53"/>
      <c r="C13" s="53"/>
      <c r="D13" s="53"/>
      <c r="E13" s="53"/>
      <c r="F13" s="53"/>
      <c r="G13" s="53"/>
      <c r="H13" s="53"/>
      <c r="I13" s="53"/>
      <c r="S13" s="1"/>
    </row>
    <row r="14" spans="1:19" ht="15">
      <c r="A14" s="54" t="s">
        <v>19</v>
      </c>
      <c r="O14" s="55" t="s">
        <v>21</v>
      </c>
      <c r="S14" s="1"/>
    </row>
    <row r="15" ht="15">
      <c r="S15" s="1"/>
    </row>
    <row r="16" spans="1:19" ht="15">
      <c r="A16" s="53"/>
      <c r="B16" s="53"/>
      <c r="C16" s="53"/>
      <c r="D16" s="53"/>
      <c r="E16" s="53"/>
      <c r="F16" s="53"/>
      <c r="G16" s="53"/>
      <c r="H16" s="53"/>
      <c r="I16" s="53"/>
      <c r="S16" s="1"/>
    </row>
    <row r="17" spans="1:19" ht="15">
      <c r="A17" s="54" t="s">
        <v>20</v>
      </c>
      <c r="S17" s="1"/>
    </row>
    <row r="18" ht="15">
      <c r="S18" s="1"/>
    </row>
    <row r="19" ht="15">
      <c r="S19" s="1"/>
    </row>
    <row r="20" ht="15">
      <c r="S20" s="1"/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S24" s="1"/>
    </row>
    <row r="25" spans="2:5" ht="12.75">
      <c r="B25" s="2"/>
      <c r="C25" s="2"/>
      <c r="D25" s="2"/>
      <c r="E25" s="2"/>
    </row>
    <row r="26" spans="6:18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mergeCells count="2">
    <mergeCell ref="A3:I3"/>
    <mergeCell ref="A1:I1"/>
  </mergeCells>
  <printOptions/>
  <pageMargins left="0.5905511811023623" right="0.3937007874015748" top="0.7874015748031497" bottom="0" header="0.5118110236220472" footer="0.5118110236220472"/>
  <pageSetup horizontalDpi="600" verticalDpi="600" orientation="landscape" paperSize="9" scale="87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LICITA 1</cp:lastModifiedBy>
  <cp:lastPrinted>2020-09-03T13:23:36Z</cp:lastPrinted>
  <dcterms:created xsi:type="dcterms:W3CDTF">1999-05-17T17:32:30Z</dcterms:created>
  <dcterms:modified xsi:type="dcterms:W3CDTF">2020-09-15T16:44:11Z</dcterms:modified>
  <cp:category/>
  <cp:version/>
  <cp:contentType/>
  <cp:contentStatus/>
</cp:coreProperties>
</file>