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1" sheetId="1" r:id="rId1"/>
  </sheets>
  <externalReferences>
    <externalReference r:id="rId4"/>
  </externalReferences>
  <definedNames>
    <definedName name="_xlnm.Print_Area" localSheetId="0">'Plan1'!$A$1:$N$18</definedName>
  </definedNames>
  <calcPr fullCalcOnLoad="1"/>
</workbook>
</file>

<file path=xl/sharedStrings.xml><?xml version="1.0" encoding="utf-8"?>
<sst xmlns="http://schemas.openxmlformats.org/spreadsheetml/2006/main" count="40" uniqueCount="28">
  <si>
    <t>2.0</t>
  </si>
  <si>
    <t>3.0</t>
  </si>
  <si>
    <t xml:space="preserve">Prefeito Municipal </t>
  </si>
  <si>
    <t>1.0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</si>
  <si>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</si>
  <si>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</si>
  <si>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</si>
  <si>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</si>
  <si>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</si>
  <si>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</si>
  <si>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</si>
  <si>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</si>
  <si>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</si>
  <si>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</si>
  <si>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</si>
  <si>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</si>
  <si>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</si>
  <si>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</si>
  <si>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</si>
  <si>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</si>
  <si>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RONEI ROBSON PÖERCH</t>
  </si>
  <si>
    <t>Eng° Civil - CREA 128652-4</t>
  </si>
  <si>
    <t>prova real</t>
  </si>
  <si>
    <t>Clairton Carboni</t>
  </si>
  <si>
    <t>PINTURA DE TESOURAS COM PISTOLA + FECHAMENTO DE TESOURAS COM TELA GALVANIZADA --- A PRAÇA DO IMIGRANTE</t>
  </si>
  <si>
    <t>FECHAMENTO TESOURAS</t>
  </si>
  <si>
    <t>FECHAMENTO DAS LATERAIS</t>
  </si>
  <si>
    <t>Tenente Portela , Julho 2020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</si>
</sst>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3" fillId="0" borderId="0" xfId="6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171" fontId="10" fillId="0" borderId="18" xfId="60" applyFont="1" applyBorder="1" applyAlignment="1">
      <alignment/>
    </xf>
    <xf numFmtId="2" fontId="10" fillId="0" borderId="18" xfId="0" applyNumberFormat="1" applyFont="1" applyBorder="1" applyAlignment="1">
      <alignment/>
    </xf>
    <xf numFmtId="171" fontId="9" fillId="0" borderId="18" xfId="6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60" applyFont="1" applyBorder="1" applyAlignment="1">
      <alignment/>
    </xf>
    <xf numFmtId="171" fontId="7" fillId="0" borderId="19" xfId="60" applyFont="1" applyBorder="1" applyAlignment="1">
      <alignment horizontal="center"/>
    </xf>
    <xf numFmtId="171" fontId="9" fillId="0" borderId="16" xfId="60" applyFont="1" applyBorder="1" applyAlignment="1">
      <alignment/>
    </xf>
    <xf numFmtId="171" fontId="9" fillId="0" borderId="17" xfId="60" applyFont="1" applyBorder="1" applyAlignment="1">
      <alignment/>
    </xf>
    <xf numFmtId="171" fontId="7" fillId="0" borderId="0" xfId="60" applyFont="1" applyBorder="1" applyAlignment="1">
      <alignment/>
    </xf>
    <xf numFmtId="171" fontId="10" fillId="0" borderId="19" xfId="6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1" fontId="6" fillId="33" borderId="20" xfId="6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71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171" fontId="10" fillId="0" borderId="21" xfId="60" applyFont="1" applyBorder="1" applyAlignment="1">
      <alignment/>
    </xf>
    <xf numFmtId="0" fontId="10" fillId="0" borderId="15" xfId="0" applyFont="1" applyBorder="1" applyAlignment="1">
      <alignment/>
    </xf>
    <xf numFmtId="171" fontId="10" fillId="0" borderId="15" xfId="60" applyFont="1" applyBorder="1" applyAlignment="1">
      <alignment/>
    </xf>
    <xf numFmtId="171" fontId="10" fillId="0" borderId="22" xfId="60" applyFont="1" applyBorder="1" applyAlignment="1">
      <alignment/>
    </xf>
    <xf numFmtId="0" fontId="12" fillId="0" borderId="0" xfId="0" applyFont="1" applyAlignment="1">
      <alignment/>
    </xf>
    <xf numFmtId="0" fontId="9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0" xfId="0" applyNumberFormat="1" applyFont="1" applyBorder="1" applyAlignment="1">
      <alignment/>
    </xf>
    <xf numFmtId="171" fontId="48" fillId="0" borderId="16" xfId="60" applyFont="1" applyBorder="1" applyAlignment="1">
      <alignment/>
    </xf>
    <xf numFmtId="171" fontId="48" fillId="0" borderId="17" xfId="60" applyFont="1" applyBorder="1" applyAlignment="1">
      <alignment/>
    </xf>
    <xf numFmtId="171" fontId="48" fillId="0" borderId="17" xfId="0" applyNumberFormat="1" applyFont="1" applyBorder="1" applyAlignment="1">
      <alignment/>
    </xf>
    <xf numFmtId="10" fontId="48" fillId="0" borderId="16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0" fontId="48" fillId="0" borderId="16" xfId="60" applyNumberFormat="1" applyFont="1" applyBorder="1" applyAlignment="1">
      <alignment/>
    </xf>
    <xf numFmtId="10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4">
        <row r="17">
          <cell r="R17" t="str">
            <v>OUTROS</v>
          </cell>
          <cell r="X17">
            <v>1228.63</v>
          </cell>
        </row>
        <row r="20">
          <cell r="R20" t="str">
            <v>PINTURA DAS TESOURAS E TERÇAS</v>
          </cell>
          <cell r="X20">
            <v>12826.35</v>
          </cell>
        </row>
        <row r="22">
          <cell r="X22">
            <v>6870.28</v>
          </cell>
        </row>
        <row r="28">
          <cell r="X28">
            <v>4147.01</v>
          </cell>
        </row>
        <row r="34">
          <cell r="X34">
            <v>13000.86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Normal="70" zoomScaleSheetLayoutView="100" zoomScalePageLayoutView="0" workbookViewId="0" topLeftCell="B1">
      <selection activeCell="P22" sqref="P22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3.5">
      <c r="A1" s="8"/>
      <c r="B1" s="9"/>
      <c r="C1" s="9"/>
      <c r="D1" s="9"/>
      <c r="E1" s="9"/>
      <c r="F1" s="10"/>
      <c r="G1" s="10"/>
      <c r="H1" s="9" t="s">
        <v>9</v>
      </c>
      <c r="I1" s="24"/>
      <c r="J1" s="11"/>
      <c r="K1" s="10"/>
      <c r="L1" s="12"/>
      <c r="M1" s="12"/>
      <c r="N1" s="12"/>
      <c r="O1" s="12"/>
      <c r="P1" s="12"/>
      <c r="Q1" s="12"/>
      <c r="R1" s="6"/>
    </row>
    <row r="2" spans="1:18" ht="14.25" thickBo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7"/>
    </row>
    <row r="3" spans="1:18" ht="13.5">
      <c r="A3" s="62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2"/>
      <c r="P3" s="12"/>
      <c r="Q3" s="12"/>
      <c r="R3" s="24"/>
    </row>
    <row r="4" spans="1:18" ht="13.5">
      <c r="A4" s="5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4.25" thickBot="1">
      <c r="A5" s="5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</row>
    <row r="6" spans="1:19" ht="15">
      <c r="A6" s="51" t="s">
        <v>10</v>
      </c>
      <c r="B6" s="31" t="s">
        <v>11</v>
      </c>
      <c r="C6" s="31"/>
      <c r="D6" s="31" t="s">
        <v>6</v>
      </c>
      <c r="E6" s="31"/>
      <c r="F6" s="34" t="s">
        <v>13</v>
      </c>
      <c r="G6" s="34"/>
      <c r="H6" s="34" t="s">
        <v>14</v>
      </c>
      <c r="I6" s="34"/>
      <c r="J6" s="34" t="s">
        <v>15</v>
      </c>
      <c r="K6" s="35"/>
      <c r="L6" s="35"/>
      <c r="M6" s="34" t="s">
        <v>16</v>
      </c>
      <c r="N6" s="34"/>
      <c r="O6" s="34" t="s">
        <v>17</v>
      </c>
      <c r="P6" s="38"/>
      <c r="Q6" s="36" t="s">
        <v>19</v>
      </c>
      <c r="R6" s="38"/>
      <c r="S6" s="1"/>
    </row>
    <row r="7" spans="1:20" ht="15" thickBot="1">
      <c r="A7" s="15"/>
      <c r="B7" s="32" t="s">
        <v>12</v>
      </c>
      <c r="C7" s="16"/>
      <c r="D7" s="16"/>
      <c r="E7" s="16"/>
      <c r="F7" s="37" t="s">
        <v>18</v>
      </c>
      <c r="G7" s="37" t="s">
        <v>6</v>
      </c>
      <c r="H7" s="37" t="s">
        <v>18</v>
      </c>
      <c r="I7" s="37" t="s">
        <v>6</v>
      </c>
      <c r="J7" s="37" t="s">
        <v>18</v>
      </c>
      <c r="K7" s="37" t="s">
        <v>6</v>
      </c>
      <c r="L7" s="37" t="s">
        <v>6</v>
      </c>
      <c r="M7" s="37" t="s">
        <v>18</v>
      </c>
      <c r="N7" s="37" t="s">
        <v>6</v>
      </c>
      <c r="O7" s="37" t="s">
        <v>18</v>
      </c>
      <c r="P7" s="37" t="s">
        <v>6</v>
      </c>
      <c r="Q7" s="39" t="s">
        <v>18</v>
      </c>
      <c r="R7" s="26" t="s">
        <v>6</v>
      </c>
      <c r="S7" s="1"/>
      <c r="T7" s="61" t="s">
        <v>22</v>
      </c>
    </row>
    <row r="8" spans="1:20" ht="19.5" customHeight="1">
      <c r="A8" s="17" t="s">
        <v>3</v>
      </c>
      <c r="B8" s="17" t="str">
        <f>'[1]ORÇAMENTO'!$R$17</f>
        <v>OUTROS</v>
      </c>
      <c r="C8" s="27">
        <v>2064.52</v>
      </c>
      <c r="D8" s="18">
        <f>(C8*0.00111111)</f>
        <v>2.2939088172</v>
      </c>
      <c r="E8" s="18"/>
      <c r="F8" s="54">
        <f>'[1]ORÇAMENTO'!$X$17</f>
        <v>1228.63</v>
      </c>
      <c r="G8" s="40">
        <f>F8*100/F12</f>
        <v>3.2270265144998587</v>
      </c>
      <c r="H8" s="40">
        <f>I8*$F$8</f>
        <v>737.178</v>
      </c>
      <c r="I8" s="57">
        <v>0.6</v>
      </c>
      <c r="J8" s="40">
        <f>L8*$F$8</f>
        <v>245.72600000000003</v>
      </c>
      <c r="K8" s="17"/>
      <c r="L8" s="57">
        <v>0.2</v>
      </c>
      <c r="M8" s="40">
        <f>N8*$F$8</f>
        <v>245.72600000000003</v>
      </c>
      <c r="N8" s="57">
        <v>0.2</v>
      </c>
      <c r="O8" s="40">
        <f>P8*$F$8</f>
        <v>0</v>
      </c>
      <c r="P8" s="57"/>
      <c r="Q8" s="40">
        <f>R8*$F$8</f>
        <v>0</v>
      </c>
      <c r="R8" s="59"/>
      <c r="S8" s="1"/>
      <c r="T8" s="60">
        <f>I8+L8+N8+P8+R8</f>
        <v>1</v>
      </c>
    </row>
    <row r="9" spans="1:20" ht="19.5" customHeight="1">
      <c r="A9" s="19" t="s">
        <v>0</v>
      </c>
      <c r="B9" s="19" t="str">
        <f>'[1]ORÇAMENTO'!$R$20</f>
        <v>PINTURA DAS TESOURAS E TERÇAS</v>
      </c>
      <c r="C9" s="28">
        <v>1899.27</v>
      </c>
      <c r="D9" s="18">
        <f>(C9*0.00111111)</f>
        <v>2.1102978897</v>
      </c>
      <c r="E9" s="18"/>
      <c r="F9" s="55">
        <f>'[1]ORÇAMENTO'!$X$20</f>
        <v>12826.35</v>
      </c>
      <c r="G9" s="40">
        <f>F9*100/F12</f>
        <v>33.68871957729768</v>
      </c>
      <c r="H9" s="40">
        <f>I9*$F$9</f>
        <v>12826.35</v>
      </c>
      <c r="I9" s="57">
        <v>1</v>
      </c>
      <c r="J9" s="40">
        <f>L9*$F$9</f>
        <v>0</v>
      </c>
      <c r="K9" s="19"/>
      <c r="L9" s="57"/>
      <c r="M9" s="40">
        <f>N9*$F$9</f>
        <v>0</v>
      </c>
      <c r="N9" s="57"/>
      <c r="O9" s="40">
        <f>P9*$F$9</f>
        <v>0</v>
      </c>
      <c r="P9" s="57"/>
      <c r="Q9" s="40">
        <f>R9*$F$9</f>
        <v>0</v>
      </c>
      <c r="R9" s="59"/>
      <c r="S9" s="1"/>
      <c r="T9" s="60">
        <f>I9+L9+N9+P9+R9</f>
        <v>1</v>
      </c>
    </row>
    <row r="10" spans="1:20" ht="19.5" customHeight="1">
      <c r="A10" s="19" t="s">
        <v>1</v>
      </c>
      <c r="B10" s="19" t="s">
        <v>26</v>
      </c>
      <c r="C10" s="28">
        <v>11143.79</v>
      </c>
      <c r="D10" s="18">
        <f>(C10*0.00111111)</f>
        <v>12.381976506900001</v>
      </c>
      <c r="E10" s="18"/>
      <c r="F10" s="55">
        <f>'[1]ORÇAMENTO'!$X$22</f>
        <v>6870.28</v>
      </c>
      <c r="G10" s="40">
        <f>F10*100/F12</f>
        <v>18.04495716532893</v>
      </c>
      <c r="H10" s="40">
        <f>I10*$F$10</f>
        <v>0</v>
      </c>
      <c r="I10" s="57"/>
      <c r="J10" s="40">
        <f>L10*$F$10</f>
        <v>6870.28</v>
      </c>
      <c r="K10" s="19"/>
      <c r="L10" s="57">
        <v>1</v>
      </c>
      <c r="M10" s="40">
        <f>N10*$F$10</f>
        <v>0</v>
      </c>
      <c r="N10" s="57"/>
      <c r="O10" s="40">
        <f>P10*$F$10</f>
        <v>0</v>
      </c>
      <c r="P10" s="57"/>
      <c r="Q10" s="40">
        <f>R10*$F$10</f>
        <v>0</v>
      </c>
      <c r="R10" s="59"/>
      <c r="S10" s="1"/>
      <c r="T10" s="60">
        <f>I10+L10+N10+P10+R10</f>
        <v>1</v>
      </c>
    </row>
    <row r="11" spans="1:20" ht="19.5" customHeight="1" thickBot="1">
      <c r="A11" s="19" t="s">
        <v>4</v>
      </c>
      <c r="B11" s="41" t="s">
        <v>25</v>
      </c>
      <c r="C11" s="28">
        <v>14457.1</v>
      </c>
      <c r="D11" s="18">
        <f>(C11*0.00111111)</f>
        <v>16.063428381</v>
      </c>
      <c r="E11" s="33"/>
      <c r="F11" s="56">
        <f>'[1]ORÇAMENTO'!$X$28+'[1]ORÇAMENTO'!$X$34</f>
        <v>17147.870000000003</v>
      </c>
      <c r="G11" s="40">
        <f>F11*100/F12</f>
        <v>45.03929674287352</v>
      </c>
      <c r="H11" s="40">
        <f>I11*$F$11</f>
        <v>0</v>
      </c>
      <c r="I11" s="57"/>
      <c r="J11" s="40">
        <f>L11*$F$11</f>
        <v>6430.451250000001</v>
      </c>
      <c r="K11" s="19"/>
      <c r="L11" s="58">
        <v>0.375</v>
      </c>
      <c r="M11" s="40">
        <f>N11*$F$11</f>
        <v>10717.41875</v>
      </c>
      <c r="N11" s="57">
        <v>0.625</v>
      </c>
      <c r="O11" s="40">
        <f>P11*$F$11</f>
        <v>0</v>
      </c>
      <c r="P11" s="57"/>
      <c r="Q11" s="40">
        <f>R11*$F$11</f>
        <v>0</v>
      </c>
      <c r="R11" s="59"/>
      <c r="S11" s="1"/>
      <c r="T11" s="60">
        <f>I11+L11+N11+P11+R11</f>
        <v>1</v>
      </c>
    </row>
    <row r="12" spans="1:20" ht="19.5" customHeight="1">
      <c r="A12" s="47"/>
      <c r="B12" s="49" t="s">
        <v>7</v>
      </c>
      <c r="C12" s="20">
        <f>SUM(C8:C11)</f>
        <v>29564.68</v>
      </c>
      <c r="D12" s="21">
        <f>SUM(D8:D11)</f>
        <v>32.8496115948</v>
      </c>
      <c r="E12" s="21"/>
      <c r="F12" s="22">
        <f>SUM(F8:F11)</f>
        <v>38073.130000000005</v>
      </c>
      <c r="G12" s="22">
        <f>SUM(G8:G11)</f>
        <v>100</v>
      </c>
      <c r="H12" s="20">
        <f>SUM(H8:H11)</f>
        <v>13563.528</v>
      </c>
      <c r="I12" s="22">
        <f>(I8*$G$8)+(I9*$G$9)+(I10*$G$10)+(I11*$G$11)</f>
        <v>35.6249354859976</v>
      </c>
      <c r="J12" s="20">
        <f>SUM(J8:J11)</f>
        <v>13546.45725</v>
      </c>
      <c r="K12" s="22"/>
      <c r="L12" s="22">
        <f>(L8*$G$8)+(L9*$G$9)+(L10*$G$10)+(L11*$G$11)</f>
        <v>35.58009874680647</v>
      </c>
      <c r="M12" s="42">
        <f>SUM(M8:M11)</f>
        <v>10963.144750000001</v>
      </c>
      <c r="N12" s="22">
        <f>(N8*$G$8)+(N9*$G$9)+(N10*$G$10)+(N11*$G$11)</f>
        <v>28.79496576719592</v>
      </c>
      <c r="O12" s="42">
        <f>SUM(O8:O11)</f>
        <v>0</v>
      </c>
      <c r="P12" s="22">
        <f>(P8*$G$8)+(P9*$G$9)+(P10*$G$10)+(P11*$G$11)</f>
        <v>0</v>
      </c>
      <c r="Q12" s="42">
        <f>SUM(Q8:Q11)</f>
        <v>0</v>
      </c>
      <c r="R12" s="22">
        <f>(R8*$G$8)+(R9*$G$9)+(R10*$G$10)+(R11*$G$11)</f>
        <v>0</v>
      </c>
      <c r="S12" s="1"/>
      <c r="T12" s="60">
        <f>I12+L12+N12+P12+R12</f>
        <v>99.99999999999999</v>
      </c>
    </row>
    <row r="13" spans="1:19" s="2" customFormat="1" ht="15.75" thickBot="1">
      <c r="A13" s="48"/>
      <c r="B13" s="50" t="s">
        <v>5</v>
      </c>
      <c r="C13" s="43"/>
      <c r="D13" s="43"/>
      <c r="E13" s="43"/>
      <c r="F13" s="44">
        <f>SUM(F12:F12)</f>
        <v>38073.130000000005</v>
      </c>
      <c r="G13" s="44">
        <f>G12</f>
        <v>100</v>
      </c>
      <c r="H13" s="44">
        <f>H12</f>
        <v>13563.528</v>
      </c>
      <c r="I13" s="44">
        <f>I12</f>
        <v>35.6249354859976</v>
      </c>
      <c r="J13" s="44">
        <f>H13+J12</f>
        <v>27109.985249999998</v>
      </c>
      <c r="K13" s="44"/>
      <c r="L13" s="45">
        <f>I13+L12</f>
        <v>71.20503423280407</v>
      </c>
      <c r="M13" s="45">
        <f>J13+M12</f>
        <v>38073.13</v>
      </c>
      <c r="N13" s="45">
        <f>L13+N12</f>
        <v>99.99999999999999</v>
      </c>
      <c r="O13" s="45">
        <f>M13+O12</f>
        <v>38073.13</v>
      </c>
      <c r="P13" s="45">
        <f>N13+P12</f>
        <v>99.99999999999999</v>
      </c>
      <c r="Q13" s="45">
        <f>O13+Q12</f>
        <v>38073.13</v>
      </c>
      <c r="R13" s="30">
        <f>P13+R12</f>
        <v>99.99999999999999</v>
      </c>
      <c r="S13" s="46"/>
    </row>
    <row r="14" spans="1:19" ht="15">
      <c r="A14" s="23"/>
      <c r="B14" s="12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3"/>
      <c r="R14" s="29"/>
      <c r="S14" s="1"/>
    </row>
    <row r="15" spans="1:19" ht="15">
      <c r="A15" s="23"/>
      <c r="B15" s="12"/>
      <c r="C15" s="12"/>
      <c r="D15" s="12"/>
      <c r="E15" s="12"/>
      <c r="F15" s="12"/>
      <c r="G15" s="12"/>
      <c r="H15" s="53"/>
      <c r="I15" s="12"/>
      <c r="J15" s="12"/>
      <c r="K15" s="12"/>
      <c r="L15" s="12"/>
      <c r="M15" s="12"/>
      <c r="N15" s="12"/>
      <c r="O15" s="12"/>
      <c r="P15" s="12"/>
      <c r="Q15" s="12"/>
      <c r="R15" s="29"/>
      <c r="S15" s="1"/>
    </row>
    <row r="16" spans="1:19" ht="15">
      <c r="A16" s="2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9"/>
      <c r="S16" s="1"/>
    </row>
    <row r="17" spans="1:19" ht="15">
      <c r="A17" s="23"/>
      <c r="B17" s="24" t="s">
        <v>20</v>
      </c>
      <c r="C17" s="24"/>
      <c r="D17" s="24"/>
      <c r="E17" s="24"/>
      <c r="F17" s="24"/>
      <c r="G17" s="24"/>
      <c r="H17" s="24"/>
      <c r="I17" s="24"/>
      <c r="J17" s="25" t="s">
        <v>23</v>
      </c>
      <c r="K17" s="24"/>
      <c r="L17" s="24"/>
      <c r="M17" s="24"/>
      <c r="N17" s="24"/>
      <c r="O17" s="24"/>
      <c r="P17" s="24"/>
      <c r="Q17" s="24"/>
      <c r="R17" s="11"/>
      <c r="S17" s="1"/>
    </row>
    <row r="18" spans="1:19" ht="15">
      <c r="A18" s="23"/>
      <c r="B18" s="24" t="s">
        <v>21</v>
      </c>
      <c r="C18" s="24"/>
      <c r="D18" s="24"/>
      <c r="E18" s="24"/>
      <c r="F18" s="24"/>
      <c r="G18" s="24"/>
      <c r="H18" s="24"/>
      <c r="I18" s="24"/>
      <c r="J18" s="25" t="s">
        <v>2</v>
      </c>
      <c r="K18" s="24"/>
      <c r="L18" s="24"/>
      <c r="M18" s="24"/>
      <c r="N18" s="24"/>
      <c r="O18" s="24"/>
      <c r="P18" s="24"/>
      <c r="Q18" s="24"/>
      <c r="R18" s="11"/>
      <c r="S18" s="1"/>
    </row>
    <row r="19" spans="1:19" ht="15">
      <c r="A19" s="4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1"/>
    </row>
    <row r="20" ht="15">
      <c r="S20" s="1"/>
    </row>
    <row r="21" ht="15">
      <c r="S21" s="1"/>
    </row>
    <row r="22" ht="15">
      <c r="S22" s="1"/>
    </row>
    <row r="23" ht="15">
      <c r="S23" s="1"/>
    </row>
    <row r="24" ht="15">
      <c r="S24" s="1"/>
    </row>
    <row r="25" ht="15">
      <c r="S25" s="1"/>
    </row>
    <row r="26" ht="15">
      <c r="S26" s="1"/>
    </row>
    <row r="27" ht="15">
      <c r="S27" s="1"/>
    </row>
    <row r="28" ht="15">
      <c r="S28" s="1"/>
    </row>
    <row r="29" ht="15">
      <c r="S29" s="1"/>
    </row>
    <row r="30" ht="15"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S34" s="1"/>
    </row>
    <row r="35" spans="2:5" ht="12.75">
      <c r="B35" s="2"/>
      <c r="C35" s="2"/>
      <c r="D35" s="2"/>
      <c r="E35" s="2"/>
    </row>
    <row r="36" spans="6:18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/>
  <mergeCells count="1">
    <mergeCell ref="A3:N3"/>
  </mergeCells>
  <printOptions/>
  <pageMargins left="0.5905511811023623" right="0.3937007874015748" top="0.7874015748031497" bottom="0" header="0.5118110236220472" footer="0.5118110236220472"/>
  <pageSetup horizontalDpi="600" verticalDpi="600" orientation="landscape" paperSize="9" scale="8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LICITA 1</cp:lastModifiedBy>
  <cp:lastPrinted>2020-07-13T13:57:51Z</cp:lastPrinted>
  <dcterms:created xsi:type="dcterms:W3CDTF">1999-05-17T17:32:30Z</dcterms:created>
  <dcterms:modified xsi:type="dcterms:W3CDTF">2020-07-14T16:42:30Z</dcterms:modified>
  <cp:category/>
  <cp:version/>
  <cp:contentType/>
  <cp:contentStatus/>
</cp:coreProperties>
</file>