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72" yWindow="168" windowWidth="9012" windowHeight="11988" activeTab="0"/>
  </bookViews>
  <sheets>
    <sheet name="Plan1" sheetId="1" r:id="rId1"/>
  </sheets>
  <externalReferences>
    <externalReference r:id="rId4"/>
    <externalReference r:id="rId5"/>
  </externalReferences>
  <definedNames>
    <definedName name="_xlnm.Print_Area" localSheetId="0">'Plan1'!$A$1:$L$26</definedName>
  </definedNames>
  <calcPr fullCalcOnLoad="1"/>
</workbook>
</file>

<file path=xl/sharedStrings.xml><?xml version="1.0" encoding="utf-8"?>
<sst xmlns="http://schemas.openxmlformats.org/spreadsheetml/2006/main" count="27" uniqueCount="21">
  <si>
    <t>2.0</t>
  </si>
  <si>
    <t>3.0</t>
  </si>
  <si>
    <t>5.0</t>
  </si>
  <si>
    <t>1.0</t>
  </si>
  <si>
    <t>4.0</t>
  </si>
  <si>
    <t>TOTAL ACUMULADO</t>
  </si>
  <si>
    <t>%</t>
  </si>
  <si>
    <t>SUB TOTAL</t>
  </si>
  <si>
    <t>PROPONENTE: PREFEITURA MUNICIPAL DE TENENTE PORTELA- RS</t>
  </si>
  <si>
    <t>CRONOGRAMA FÍSICO - FINANCEIRO</t>
  </si>
  <si>
    <t>Item</t>
  </si>
  <si>
    <t>Orçamento</t>
  </si>
  <si>
    <t>Total</t>
  </si>
  <si>
    <t>Mês 01</t>
  </si>
  <si>
    <t>Mês 02</t>
  </si>
  <si>
    <t>Valor</t>
  </si>
  <si>
    <t>Descrição dos Serviços do serviço</t>
  </si>
  <si>
    <t>Local  e  Data</t>
  </si>
  <si>
    <t>Assinat. Resp. Técnico da Empresa</t>
  </si>
  <si>
    <t>Assinat. Resp. Legalda Empresa</t>
  </si>
  <si>
    <t>Carimbo  da   Empresa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</si>
</sst>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0.000000"/>
    <numFmt numFmtId="192" formatCode="_(* #,##0.000_);_(* \(#,##0.000\);_(* &quot;-&quot;??_);_(@_)"/>
    <numFmt numFmtId="193" formatCode="_(* #,##0.000_);_(* \(#,##0.000\);_(* &quot;-&quot;???_);_(@_)"/>
    <numFmt numFmtId="194" formatCode="[$-416]dddd\,\ d&quot; de &quot;mmmm&quot; de &quot;yyyy"/>
  </numFmts>
  <fonts count="4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71" fontId="7" fillId="0" borderId="15" xfId="60" applyFont="1" applyBorder="1" applyAlignment="1">
      <alignment/>
    </xf>
    <xf numFmtId="2" fontId="7" fillId="0" borderId="15" xfId="0" applyNumberFormat="1" applyFont="1" applyBorder="1" applyAlignment="1">
      <alignment/>
    </xf>
    <xf numFmtId="171" fontId="6" fillId="0" borderId="15" xfId="60" applyFont="1" applyBorder="1" applyAlignment="1">
      <alignment/>
    </xf>
    <xf numFmtId="171" fontId="6" fillId="0" borderId="13" xfId="60" applyFont="1" applyBorder="1" applyAlignment="1">
      <alignment/>
    </xf>
    <xf numFmtId="171" fontId="6" fillId="0" borderId="14" xfId="60" applyFont="1" applyBorder="1" applyAlignment="1">
      <alignment/>
    </xf>
    <xf numFmtId="0" fontId="5" fillId="0" borderId="12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0" fontId="7" fillId="0" borderId="12" xfId="0" applyFont="1" applyBorder="1" applyAlignment="1">
      <alignment/>
    </xf>
    <xf numFmtId="171" fontId="7" fillId="0" borderId="12" xfId="60" applyFont="1" applyBorder="1" applyAlignment="1">
      <alignment/>
    </xf>
    <xf numFmtId="171" fontId="7" fillId="0" borderId="16" xfId="60" applyFont="1" applyBorder="1" applyAlignment="1">
      <alignment/>
    </xf>
    <xf numFmtId="0" fontId="9" fillId="0" borderId="0" xfId="0" applyFont="1" applyAlignment="1">
      <alignment/>
    </xf>
    <xf numFmtId="0" fontId="6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5" fillId="0" borderId="21" xfId="0" applyFont="1" applyBorder="1" applyAlignment="1">
      <alignment/>
    </xf>
    <xf numFmtId="10" fontId="47" fillId="0" borderId="13" xfId="0" applyNumberFormat="1" applyFont="1" applyBorder="1" applyAlignment="1">
      <alignment/>
    </xf>
    <xf numFmtId="10" fontId="47" fillId="0" borderId="14" xfId="0" applyNumberFormat="1" applyFont="1" applyBorder="1" applyAlignment="1">
      <alignment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25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25" xfId="0" applyBorder="1" applyAlignment="1">
      <alignment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16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3" fillId="33" borderId="28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171" fontId="6" fillId="0" borderId="28" xfId="0" applyNumberFormat="1" applyFont="1" applyBorder="1" applyAlignment="1">
      <alignment/>
    </xf>
    <xf numFmtId="171" fontId="7" fillId="0" borderId="29" xfId="60" applyFont="1" applyBorder="1" applyAlignment="1">
      <alignment/>
    </xf>
    <xf numFmtId="0" fontId="4" fillId="0" borderId="30" xfId="0" applyFont="1" applyBorder="1" applyAlignment="1">
      <alignment horizontal="left"/>
    </xf>
    <xf numFmtId="0" fontId="3" fillId="2" borderId="31" xfId="0" applyFont="1" applyFill="1" applyBorder="1" applyAlignment="1">
      <alignment/>
    </xf>
    <xf numFmtId="0" fontId="4" fillId="2" borderId="32" xfId="0" applyFont="1" applyFill="1" applyBorder="1" applyAlignment="1">
      <alignment horizontal="center"/>
    </xf>
    <xf numFmtId="171" fontId="47" fillId="2" borderId="33" xfId="60" applyFont="1" applyFill="1" applyBorder="1" applyAlignment="1">
      <alignment/>
    </xf>
    <xf numFmtId="171" fontId="47" fillId="2" borderId="34" xfId="60" applyFont="1" applyFill="1" applyBorder="1" applyAlignment="1">
      <alignment/>
    </xf>
    <xf numFmtId="171" fontId="47" fillId="2" borderId="34" xfId="0" applyNumberFormat="1" applyFont="1" applyFill="1" applyBorder="1" applyAlignment="1">
      <alignment/>
    </xf>
    <xf numFmtId="171" fontId="6" fillId="2" borderId="31" xfId="60" applyFont="1" applyFill="1" applyBorder="1" applyAlignment="1">
      <alignment/>
    </xf>
    <xf numFmtId="171" fontId="7" fillId="2" borderId="32" xfId="6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4" fillId="0" borderId="35" xfId="0" applyFont="1" applyBorder="1" applyAlignment="1">
      <alignment horizontal="center"/>
    </xf>
    <xf numFmtId="171" fontId="6" fillId="0" borderId="25" xfId="0" applyNumberFormat="1" applyFont="1" applyBorder="1" applyAlignment="1">
      <alignment/>
    </xf>
    <xf numFmtId="171" fontId="6" fillId="0" borderId="36" xfId="60" applyFont="1" applyBorder="1" applyAlignment="1">
      <alignment/>
    </xf>
    <xf numFmtId="171" fontId="7" fillId="0" borderId="35" xfId="60" applyFont="1" applyBorder="1" applyAlignment="1">
      <alignment/>
    </xf>
    <xf numFmtId="171" fontId="7" fillId="0" borderId="37" xfId="60" applyFont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38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171" fontId="6" fillId="2" borderId="21" xfId="0" applyNumberFormat="1" applyFont="1" applyFill="1" applyBorder="1" applyAlignment="1">
      <alignment/>
    </xf>
    <xf numFmtId="10" fontId="47" fillId="2" borderId="40" xfId="0" applyNumberFormat="1" applyFont="1" applyFill="1" applyBorder="1" applyAlignment="1">
      <alignment/>
    </xf>
    <xf numFmtId="171" fontId="7" fillId="2" borderId="19" xfId="60" applyFont="1" applyFill="1" applyBorder="1" applyAlignment="1">
      <alignment/>
    </xf>
    <xf numFmtId="171" fontId="6" fillId="2" borderId="38" xfId="60" applyFont="1" applyFill="1" applyBorder="1" applyAlignment="1">
      <alignment/>
    </xf>
    <xf numFmtId="171" fontId="7" fillId="2" borderId="11" xfId="60" applyFont="1" applyFill="1" applyBorder="1" applyAlignment="1">
      <alignment/>
    </xf>
    <xf numFmtId="171" fontId="7" fillId="2" borderId="39" xfId="6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CENTRO%20DE%20CULTU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</sheetNames>
    <sheetDataSet>
      <sheetData sheetId="0">
        <row r="5">
          <cell r="A5" t="str">
            <v>LOCAL: LOTEAMENTO NOVO PORTELA II - TENENTE PORTELA - 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4">
        <row r="8">
          <cell r="R8" t="str">
            <v>AMPLIAÇÃO DE CENTRO DE CULTURA</v>
          </cell>
        </row>
        <row r="16">
          <cell r="R16" t="str">
            <v>SERVIÇOS PRELIMINARES </v>
          </cell>
        </row>
        <row r="19">
          <cell r="R19" t="str">
            <v>LOUÇAS E METAIS </v>
          </cell>
        </row>
        <row r="28">
          <cell r="R28" t="str">
            <v>FECHAMENTOS</v>
          </cell>
        </row>
        <row r="34">
          <cell r="R34" t="str">
            <v>EQUIPAMENTOS</v>
          </cell>
        </row>
        <row r="37">
          <cell r="R37" t="str">
            <v>PINTURA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7.57421875" style="0" customWidth="1"/>
    <col min="2" max="2" width="31.57421875" style="0" customWidth="1"/>
    <col min="3" max="3" width="12.28125" style="0" hidden="1" customWidth="1"/>
    <col min="4" max="4" width="4.00390625" style="0" hidden="1" customWidth="1"/>
    <col min="5" max="5" width="0.13671875" style="0" hidden="1" customWidth="1"/>
    <col min="6" max="6" width="16.28125" style="0" customWidth="1"/>
    <col min="7" max="7" width="8.28125" style="0" customWidth="1"/>
    <col min="8" max="8" width="15.00390625" style="0" customWidth="1"/>
    <col min="9" max="9" width="8.00390625" style="0" customWidth="1"/>
    <col min="10" max="10" width="16.57421875" style="0" customWidth="1"/>
    <col min="11" max="11" width="0.13671875" style="0" customWidth="1"/>
    <col min="12" max="12" width="10.7109375" style="0" customWidth="1"/>
    <col min="13" max="13" width="9.140625" style="0" hidden="1" customWidth="1"/>
    <col min="14" max="14" width="13.57421875" style="0" customWidth="1"/>
  </cols>
  <sheetData>
    <row r="1" spans="1:12" ht="13.5">
      <c r="A1" s="77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3.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>
      <c r="A3" s="34" t="str">
        <f>'[1]Plan1'!$A$5</f>
        <v>LOCAL: LOTEAMENTO NOVO PORTELA II - TENENTE PORTELA - RS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ht="13.5">
      <c r="A4" s="34" t="str">
        <f>'[2]ORÇAMENTO'!$R$8</f>
        <v>AMPLIAÇÃO DE CENTRO DE CULTURA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4.25" thickBot="1">
      <c r="A5" s="34" t="s">
        <v>8</v>
      </c>
      <c r="B5" s="35"/>
      <c r="C5" s="35"/>
      <c r="D5" s="35"/>
      <c r="E5" s="35"/>
      <c r="F5" s="53"/>
      <c r="G5" s="35"/>
      <c r="H5" s="53"/>
      <c r="I5" s="53"/>
      <c r="J5" s="35"/>
      <c r="K5" s="35"/>
      <c r="L5" s="36"/>
    </row>
    <row r="6" spans="1:13" ht="15">
      <c r="A6" s="27" t="s">
        <v>10</v>
      </c>
      <c r="B6" s="32" t="s">
        <v>16</v>
      </c>
      <c r="C6" s="32"/>
      <c r="D6" s="32" t="s">
        <v>6</v>
      </c>
      <c r="E6" s="44"/>
      <c r="F6" s="54" t="s">
        <v>12</v>
      </c>
      <c r="G6" s="61"/>
      <c r="H6" s="67" t="s">
        <v>13</v>
      </c>
      <c r="I6" s="68"/>
      <c r="J6" s="49" t="s">
        <v>14</v>
      </c>
      <c r="K6" s="33"/>
      <c r="L6" s="33"/>
      <c r="M6" s="1"/>
    </row>
    <row r="7" spans="1:14" ht="15" thickBot="1">
      <c r="A7" s="5"/>
      <c r="B7" s="15" t="s">
        <v>11</v>
      </c>
      <c r="C7" s="6"/>
      <c r="D7" s="6"/>
      <c r="E7" s="45"/>
      <c r="F7" s="55" t="s">
        <v>15</v>
      </c>
      <c r="G7" s="62" t="s">
        <v>6</v>
      </c>
      <c r="H7" s="69" t="s">
        <v>15</v>
      </c>
      <c r="I7" s="70" t="s">
        <v>6</v>
      </c>
      <c r="J7" s="50" t="s">
        <v>15</v>
      </c>
      <c r="K7" s="17" t="s">
        <v>6</v>
      </c>
      <c r="L7" s="17" t="s">
        <v>6</v>
      </c>
      <c r="M7" s="1"/>
      <c r="N7" s="31"/>
    </row>
    <row r="8" spans="1:14" ht="19.5" customHeight="1">
      <c r="A8" s="42" t="s">
        <v>3</v>
      </c>
      <c r="B8" s="7" t="str">
        <f>'[2]ORÇAMENTO'!$R$16</f>
        <v>SERVIÇOS PRELIMINARES </v>
      </c>
      <c r="C8" s="13">
        <v>2064.52</v>
      </c>
      <c r="D8" s="8">
        <f>(C8*0.00111111)</f>
        <v>2.2939088172</v>
      </c>
      <c r="E8" s="46"/>
      <c r="F8" s="56">
        <v>1189.12</v>
      </c>
      <c r="G8" s="63">
        <f>F8*100/F13</f>
        <v>2.852677323743803</v>
      </c>
      <c r="H8" s="71">
        <f>I8*$F$8</f>
        <v>1189.12</v>
      </c>
      <c r="I8" s="72">
        <v>1</v>
      </c>
      <c r="J8" s="51">
        <f>L8*$F$8</f>
        <v>0</v>
      </c>
      <c r="K8" s="7"/>
      <c r="L8" s="28"/>
      <c r="M8" s="1"/>
      <c r="N8" s="30"/>
    </row>
    <row r="9" spans="1:14" ht="19.5" customHeight="1">
      <c r="A9" s="43" t="s">
        <v>0</v>
      </c>
      <c r="B9" s="9" t="str">
        <f>'[2]ORÇAMENTO'!$R$19</f>
        <v>LOUÇAS E METAIS </v>
      </c>
      <c r="C9" s="14">
        <v>1899.27</v>
      </c>
      <c r="D9" s="8">
        <f>(C9*0.00111111)</f>
        <v>2.1102978897</v>
      </c>
      <c r="E9" s="46"/>
      <c r="F9" s="57">
        <v>14795.2</v>
      </c>
      <c r="G9" s="63">
        <f>F9*100/F13</f>
        <v>35.49341659399751</v>
      </c>
      <c r="H9" s="71">
        <f>I9*$F$9</f>
        <v>2959.0400000000004</v>
      </c>
      <c r="I9" s="72">
        <v>0.2</v>
      </c>
      <c r="J9" s="51">
        <f>L9*$F$9</f>
        <v>11836.160000000002</v>
      </c>
      <c r="K9" s="9"/>
      <c r="L9" s="28">
        <v>0.8</v>
      </c>
      <c r="M9" s="1"/>
      <c r="N9" s="30"/>
    </row>
    <row r="10" spans="1:14" ht="19.5" customHeight="1">
      <c r="A10" s="43" t="s">
        <v>1</v>
      </c>
      <c r="B10" s="9" t="str">
        <f>'[2]ORÇAMENTO'!$R$28</f>
        <v>FECHAMENTOS</v>
      </c>
      <c r="C10" s="14">
        <v>11143.79</v>
      </c>
      <c r="D10" s="8">
        <f>(C10*0.00111111)</f>
        <v>12.381976506900001</v>
      </c>
      <c r="E10" s="46"/>
      <c r="F10" s="57">
        <v>20291.49</v>
      </c>
      <c r="G10" s="63">
        <f>F10*100/F13</f>
        <v>48.67891666776621</v>
      </c>
      <c r="H10" s="71">
        <f>I10*$F$10</f>
        <v>16233.192000000003</v>
      </c>
      <c r="I10" s="72">
        <v>0.8</v>
      </c>
      <c r="J10" s="51">
        <f>L10*$F$10</f>
        <v>4058.2980000000007</v>
      </c>
      <c r="K10" s="9"/>
      <c r="L10" s="28">
        <v>0.2</v>
      </c>
      <c r="M10" s="1"/>
      <c r="N10" s="30"/>
    </row>
    <row r="11" spans="1:14" ht="19.5" customHeight="1">
      <c r="A11" s="43" t="s">
        <v>4</v>
      </c>
      <c r="B11" s="18" t="str">
        <f>'[2]ORÇAMENTO'!$R$34</f>
        <v>EQUIPAMENTOS</v>
      </c>
      <c r="C11" s="14">
        <v>14457.1</v>
      </c>
      <c r="D11" s="8">
        <f>(C11*0.00111111)</f>
        <v>16.063428381</v>
      </c>
      <c r="E11" s="16"/>
      <c r="F11" s="58">
        <v>1800.36</v>
      </c>
      <c r="G11" s="63">
        <f>F11*100/F13</f>
        <v>4.319031003242224</v>
      </c>
      <c r="H11" s="71">
        <f>I11*$F$11</f>
        <v>0</v>
      </c>
      <c r="I11" s="72"/>
      <c r="J11" s="51">
        <f>L11*$F$11</f>
        <v>1800.36</v>
      </c>
      <c r="K11" s="9"/>
      <c r="L11" s="29">
        <v>1</v>
      </c>
      <c r="M11" s="1"/>
      <c r="N11" s="30"/>
    </row>
    <row r="12" spans="1:14" ht="19.5" customHeight="1" thickBot="1">
      <c r="A12" s="43" t="s">
        <v>2</v>
      </c>
      <c r="B12" s="18" t="str">
        <f>'[2]ORÇAMENTO'!$R$37</f>
        <v>PINTURA </v>
      </c>
      <c r="C12" s="14">
        <v>10542.71</v>
      </c>
      <c r="D12" s="8">
        <f>(C12*0.00111111)</f>
        <v>11.7141105081</v>
      </c>
      <c r="E12" s="46"/>
      <c r="F12" s="58">
        <v>3608.18</v>
      </c>
      <c r="G12" s="63">
        <f>F12*100/F13</f>
        <v>8.655958411250266</v>
      </c>
      <c r="H12" s="71">
        <f>I12*$F$12</f>
        <v>0</v>
      </c>
      <c r="I12" s="72"/>
      <c r="J12" s="51">
        <f>L12*$F$12</f>
        <v>3608.18</v>
      </c>
      <c r="K12" s="9"/>
      <c r="L12" s="28">
        <v>1</v>
      </c>
      <c r="M12" s="1"/>
      <c r="N12" s="30"/>
    </row>
    <row r="13" spans="1:14" ht="19.5" customHeight="1">
      <c r="A13" s="23"/>
      <c r="B13" s="25" t="s">
        <v>7</v>
      </c>
      <c r="C13" s="10">
        <f>SUM(C8:C12)</f>
        <v>40107.39</v>
      </c>
      <c r="D13" s="11">
        <f>SUM(D8:D12)</f>
        <v>44.5637221029</v>
      </c>
      <c r="E13" s="47"/>
      <c r="F13" s="59">
        <f>SUM(F8:F12)</f>
        <v>41684.35</v>
      </c>
      <c r="G13" s="64">
        <f>SUM(G8:G12)</f>
        <v>100.00000000000001</v>
      </c>
      <c r="H13" s="73">
        <f>SUM(H8:H12)</f>
        <v>20381.352000000003</v>
      </c>
      <c r="I13" s="74">
        <f>(I8*$G$8)+(I9*$G$9)+(I10*$G$10)+(I11*$G$11)+(I12*$G$12)</f>
        <v>48.89449397675628</v>
      </c>
      <c r="J13" s="66">
        <f>SUM(J8:J12)</f>
        <v>21302.998000000003</v>
      </c>
      <c r="K13" s="12"/>
      <c r="L13" s="12">
        <f>(L8*$G$8)+(L9*$G$9)+(L10*$G$10)+(L11*$G$11)+(L12*$G$12)</f>
        <v>51.10550602324374</v>
      </c>
      <c r="M13" s="1"/>
      <c r="N13" s="30"/>
    </row>
    <row r="14" spans="1:13" s="2" customFormat="1" ht="15.75" thickBot="1">
      <c r="A14" s="24"/>
      <c r="B14" s="26" t="s">
        <v>5</v>
      </c>
      <c r="C14" s="19"/>
      <c r="D14" s="19"/>
      <c r="E14" s="48"/>
      <c r="F14" s="60">
        <f>SUM(F13:F13)</f>
        <v>41684.35</v>
      </c>
      <c r="G14" s="65">
        <f>G13</f>
        <v>100.00000000000001</v>
      </c>
      <c r="H14" s="75">
        <f>H13</f>
        <v>20381.352000000003</v>
      </c>
      <c r="I14" s="76">
        <f>I13</f>
        <v>48.89449397675628</v>
      </c>
      <c r="J14" s="52">
        <f>H14+J13</f>
        <v>41684.350000000006</v>
      </c>
      <c r="K14" s="20"/>
      <c r="L14" s="21">
        <f>I14+L13</f>
        <v>100.00000000000003</v>
      </c>
      <c r="M14" s="22"/>
    </row>
    <row r="15" ht="15">
      <c r="M15" s="1"/>
    </row>
    <row r="16" spans="1:13" ht="15">
      <c r="A16" s="37"/>
      <c r="B16" s="37"/>
      <c r="C16" s="37"/>
      <c r="D16" s="37"/>
      <c r="E16" s="37"/>
      <c r="F16" s="37"/>
      <c r="G16" s="37"/>
      <c r="H16" s="37"/>
      <c r="I16" s="37"/>
      <c r="M16" s="1"/>
    </row>
    <row r="17" spans="1:13" ht="15">
      <c r="A17" s="38" t="s">
        <v>17</v>
      </c>
      <c r="M17" s="1"/>
    </row>
    <row r="18" ht="15">
      <c r="M18" s="1"/>
    </row>
    <row r="19" spans="9:13" ht="15">
      <c r="I19" s="41" t="s">
        <v>20</v>
      </c>
      <c r="M19" s="1"/>
    </row>
    <row r="20" spans="1:13" ht="15">
      <c r="A20" s="39"/>
      <c r="B20" s="39"/>
      <c r="C20" s="39"/>
      <c r="D20" s="39"/>
      <c r="E20" s="39"/>
      <c r="F20" s="39"/>
      <c r="M20" s="1"/>
    </row>
    <row r="21" spans="1:13" ht="15">
      <c r="A21" s="38" t="s">
        <v>18</v>
      </c>
      <c r="M21" s="1"/>
    </row>
    <row r="22" ht="15">
      <c r="M22" s="1"/>
    </row>
    <row r="23" ht="15">
      <c r="M23" s="1"/>
    </row>
    <row r="24" spans="1:13" ht="15">
      <c r="A24" s="39"/>
      <c r="B24" s="39"/>
      <c r="C24" s="39"/>
      <c r="D24" s="39"/>
      <c r="E24" s="39"/>
      <c r="F24" s="39"/>
      <c r="M24" s="1"/>
    </row>
    <row r="25" spans="1:13" ht="15">
      <c r="A25" s="40" t="s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M28" s="1"/>
    </row>
    <row r="29" spans="2:5" ht="12.75">
      <c r="B29" s="2"/>
      <c r="C29" s="2"/>
      <c r="D29" s="2"/>
      <c r="E29" s="2"/>
    </row>
    <row r="30" spans="6:12" ht="12.75">
      <c r="F30" s="2"/>
      <c r="G30" s="2"/>
      <c r="H30" s="2"/>
      <c r="I30" s="2"/>
      <c r="J30" s="2"/>
      <c r="K30" s="2"/>
      <c r="L30" s="2"/>
    </row>
  </sheetData>
  <sheetProtection/>
  <mergeCells count="5">
    <mergeCell ref="A1:L1"/>
    <mergeCell ref="A4:L4"/>
    <mergeCell ref="A3:L3"/>
    <mergeCell ref="A5:L5"/>
    <mergeCell ref="A16:I16"/>
  </mergeCells>
  <printOptions/>
  <pageMargins left="0.5905511811023623" right="0.3937007874015748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tecnew</cp:lastModifiedBy>
  <cp:lastPrinted>2019-11-14T12:20:54Z</cp:lastPrinted>
  <dcterms:created xsi:type="dcterms:W3CDTF">1999-05-17T17:32:30Z</dcterms:created>
  <dcterms:modified xsi:type="dcterms:W3CDTF">2019-11-14T12:21:09Z</dcterms:modified>
  <cp:category/>
  <cp:version/>
  <cp:contentType/>
  <cp:contentStatus/>
</cp:coreProperties>
</file>