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256" windowHeight="5676" activeTab="0"/>
  </bookViews>
  <sheets>
    <sheet name="CRONFF" sheetId="1" r:id="rId1"/>
  </sheets>
  <definedNames/>
  <calcPr fullCalcOnLoad="1"/>
</workbook>
</file>

<file path=xl/sharedStrings.xml><?xml version="1.0" encoding="utf-8"?>
<sst xmlns="http://schemas.openxmlformats.org/spreadsheetml/2006/main" count="58" uniqueCount="43">
  <si>
    <t>Item</t>
  </si>
  <si>
    <t>1.0</t>
  </si>
  <si>
    <t>1.1</t>
  </si>
  <si>
    <t>2.0</t>
  </si>
  <si>
    <t>2.1</t>
  </si>
  <si>
    <t>3.0</t>
  </si>
  <si>
    <t>3.1</t>
  </si>
  <si>
    <t>4.0</t>
  </si>
  <si>
    <t>4.1</t>
  </si>
  <si>
    <t>CRONOGRAMA FÍSICO FINANCEIRO</t>
  </si>
  <si>
    <t>(    ) GLOBAL          (  X  ) INDIVIDUAL</t>
  </si>
  <si>
    <t xml:space="preserve"> </t>
  </si>
  <si>
    <t>DISCRIMINAÇÃO DOS SERVIÇOS</t>
  </si>
  <si>
    <t>Peso</t>
  </si>
  <si>
    <t xml:space="preserve">Valor das Obras </t>
  </si>
  <si>
    <t>MESES</t>
  </si>
  <si>
    <t>%</t>
  </si>
  <si>
    <t>e Serviços</t>
  </si>
  <si>
    <t>Mês 1</t>
  </si>
  <si>
    <t>Mês 2</t>
  </si>
  <si>
    <t>Mês 3</t>
  </si>
  <si>
    <t>Mês 4</t>
  </si>
  <si>
    <t>Mês 5</t>
  </si>
  <si>
    <t>Mês 6</t>
  </si>
  <si>
    <t>(R$)</t>
  </si>
  <si>
    <t>R$</t>
  </si>
  <si>
    <t>SUBTOTAL</t>
  </si>
  <si>
    <t>TOTAL DO MÊS</t>
  </si>
  <si>
    <t>TOTAL ACUMULADO R$</t>
  </si>
  <si>
    <t>4.2</t>
  </si>
  <si>
    <t>OBRA: IMPLANTAÇÃO DE SISTEMAS DE PREVENÇÃO E PROTEÇÃO CONTRA INCÊNDIO</t>
  </si>
  <si>
    <t xml:space="preserve">LOCAL DA OBRA:  Escola Ayrton Senna, Escola Arcelino Soares Bueno; escola Tenente Portela e Centro Cultural </t>
  </si>
  <si>
    <t>EMEF TENENTE PORTELA</t>
  </si>
  <si>
    <t>SISTEMA HUDRÁULICO</t>
  </si>
  <si>
    <t>CENTRO CULTURAL</t>
  </si>
  <si>
    <t>EMEF ARCELINO SOARES BUENO</t>
  </si>
  <si>
    <t>ALRME DE INCÊNDIO</t>
  </si>
  <si>
    <t>EMEF AYRTON SENA</t>
  </si>
  <si>
    <t>Local e   Data</t>
  </si>
  <si>
    <t>Razão Social /  CNPJ..</t>
  </si>
  <si>
    <t>&gt;&gt; Carimbo da  Empresa &lt;&lt;</t>
  </si>
  <si>
    <t>Assinat. Resp. Técnico Empresa</t>
  </si>
  <si>
    <t>Assinat. Resp. Legal da  Empresa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</si>
</sst>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_(* #,##0.00_);_(* \(#,##0.00\);_(* \-??_);_(@_)"/>
    <numFmt numFmtId="179" formatCode="0.00%;;"/>
    <numFmt numFmtId="180" formatCode="[$-416]dddd\,\ d&quot; de &quot;mmmm&quot; de &quot;yyyy"/>
    <numFmt numFmtId="181" formatCode="_(* #,##0.0_);_(* \(#,##0.0\);_(* \-??_);_(@_)"/>
    <numFmt numFmtId="182" formatCode="_(* #,##0.000_);_(* \(#,##0.000\);_(* \-??_);_(@_)"/>
  </numFmts>
  <fonts count="45"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5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6" fillId="32" borderId="0" applyNumberFormat="0" applyBorder="0" applyAlignment="0" applyProtection="0"/>
    <xf numFmtId="0" fontId="37" fillId="21" borderId="5" applyNumberFormat="0" applyAlignment="0" applyProtection="0"/>
    <xf numFmtId="175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8" fontId="0" fillId="0" borderId="0" applyFill="0" applyBorder="0" applyAlignment="0" applyProtection="0"/>
  </cellStyleXfs>
  <cellXfs count="84">
    <xf numFmtId="0" fontId="0" fillId="0" borderId="0" xfId="0" applyAlignment="1">
      <alignment/>
    </xf>
    <xf numFmtId="178" fontId="0" fillId="0" borderId="0" xfId="62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>
      <alignment/>
    </xf>
    <xf numFmtId="178" fontId="0" fillId="0" borderId="10" xfId="62" applyFont="1" applyFill="1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>
      <alignment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>
      <alignment/>
    </xf>
    <xf numFmtId="0" fontId="0" fillId="0" borderId="17" xfId="0" applyFont="1" applyBorder="1" applyAlignment="1" applyProtection="1">
      <alignment horizontal="left"/>
      <protection locked="0"/>
    </xf>
    <xf numFmtId="178" fontId="0" fillId="0" borderId="12" xfId="62" applyFon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2" fontId="0" fillId="0" borderId="10" xfId="0" applyNumberFormat="1" applyBorder="1" applyAlignment="1">
      <alignment/>
    </xf>
    <xf numFmtId="178" fontId="0" fillId="0" borderId="10" xfId="62" applyFont="1" applyFill="1" applyBorder="1" applyAlignment="1" applyProtection="1">
      <alignment/>
      <protection locked="0"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/>
    </xf>
    <xf numFmtId="178" fontId="1" fillId="0" borderId="10" xfId="62" applyFont="1" applyFill="1" applyBorder="1" applyAlignment="1" applyProtection="1">
      <alignment/>
      <protection/>
    </xf>
    <xf numFmtId="178" fontId="0" fillId="0" borderId="19" xfId="62" applyFont="1" applyFill="1" applyBorder="1" applyAlignment="1" applyProtection="1">
      <alignment/>
      <protection locked="0"/>
    </xf>
    <xf numFmtId="0" fontId="0" fillId="0" borderId="19" xfId="0" applyBorder="1" applyAlignment="1">
      <alignment/>
    </xf>
    <xf numFmtId="178" fontId="0" fillId="0" borderId="19" xfId="62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21" xfId="0" applyFont="1" applyBorder="1" applyAlignment="1" applyProtection="1">
      <alignment horizontal="lef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178" fontId="0" fillId="0" borderId="22" xfId="62" applyFont="1" applyFill="1" applyBorder="1" applyAlignment="1" applyProtection="1">
      <alignment/>
      <protection locked="0"/>
    </xf>
    <xf numFmtId="178" fontId="0" fillId="0" borderId="22" xfId="62" applyFont="1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/>
      <protection locked="0"/>
    </xf>
    <xf numFmtId="0" fontId="0" fillId="0" borderId="23" xfId="0" applyBorder="1" applyAlignment="1" applyProtection="1">
      <alignment/>
      <protection locked="0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178" fontId="0" fillId="0" borderId="25" xfId="62" applyFont="1" applyFill="1" applyBorder="1" applyAlignment="1" applyProtection="1">
      <alignment/>
      <protection/>
    </xf>
    <xf numFmtId="178" fontId="0" fillId="0" borderId="26" xfId="62" applyFon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 locked="0"/>
    </xf>
    <xf numFmtId="0" fontId="1" fillId="0" borderId="28" xfId="0" applyFont="1" applyBorder="1" applyAlignment="1" applyProtection="1">
      <alignment/>
      <protection locked="0"/>
    </xf>
    <xf numFmtId="2" fontId="1" fillId="0" borderId="28" xfId="0" applyNumberFormat="1" applyFont="1" applyBorder="1" applyAlignment="1" applyProtection="1">
      <alignment/>
      <protection locked="0"/>
    </xf>
    <xf numFmtId="178" fontId="1" fillId="0" borderId="28" xfId="62" applyFont="1" applyFill="1" applyBorder="1" applyAlignment="1" applyProtection="1">
      <alignment/>
      <protection/>
    </xf>
    <xf numFmtId="178" fontId="1" fillId="0" borderId="28" xfId="0" applyNumberFormat="1" applyFont="1" applyBorder="1" applyAlignment="1" applyProtection="1">
      <alignment/>
      <protection locked="0"/>
    </xf>
    <xf numFmtId="178" fontId="0" fillId="0" borderId="28" xfId="0" applyNumberFormat="1" applyBorder="1" applyAlignment="1" applyProtection="1">
      <alignment/>
      <protection locked="0"/>
    </xf>
    <xf numFmtId="178" fontId="3" fillId="0" borderId="28" xfId="0" applyNumberFormat="1" applyFont="1" applyBorder="1" applyAlignment="1">
      <alignment/>
    </xf>
    <xf numFmtId="178" fontId="0" fillId="0" borderId="28" xfId="0" applyNumberFormat="1" applyBorder="1" applyAlignment="1">
      <alignment/>
    </xf>
    <xf numFmtId="178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2" fillId="0" borderId="35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22" xfId="0" applyBorder="1" applyAlignment="1">
      <alignment/>
    </xf>
    <xf numFmtId="49" fontId="0" fillId="0" borderId="22" xfId="0" applyNumberFormat="1" applyFont="1" applyBorder="1" applyAlignment="1">
      <alignment/>
    </xf>
    <xf numFmtId="0" fontId="0" fillId="0" borderId="39" xfId="0" applyBorder="1" applyAlignment="1">
      <alignment horizontal="center"/>
    </xf>
    <xf numFmtId="49" fontId="0" fillId="0" borderId="40" xfId="0" applyNumberFormat="1" applyFont="1" applyBorder="1" applyAlignment="1">
      <alignment horizontal="center"/>
    </xf>
    <xf numFmtId="0" fontId="0" fillId="0" borderId="39" xfId="0" applyBorder="1" applyAlignment="1">
      <alignment/>
    </xf>
    <xf numFmtId="49" fontId="0" fillId="0" borderId="40" xfId="0" applyNumberFormat="1" applyFont="1" applyBorder="1" applyAlignment="1">
      <alignment/>
    </xf>
    <xf numFmtId="49" fontId="0" fillId="0" borderId="41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42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178" fontId="1" fillId="0" borderId="0" xfId="62" applyFont="1" applyFill="1" applyBorder="1" applyAlignment="1" applyProtection="1">
      <alignment/>
      <protection locked="0"/>
    </xf>
    <xf numFmtId="178" fontId="1" fillId="0" borderId="0" xfId="62" applyFont="1" applyFill="1" applyBorder="1" applyAlignment="1" applyProtection="1">
      <alignment horizontal="center"/>
      <protection locked="0"/>
    </xf>
    <xf numFmtId="0" fontId="0" fillId="0" borderId="0" xfId="0" applyFont="1" applyBorder="1" applyAlignment="1">
      <alignment horizontal="center"/>
    </xf>
    <xf numFmtId="0" fontId="23" fillId="0" borderId="18" xfId="0" applyFont="1" applyBorder="1" applyAlignment="1">
      <alignment/>
    </xf>
    <xf numFmtId="0" fontId="23" fillId="0" borderId="10" xfId="0" applyFont="1" applyBorder="1" applyAlignment="1">
      <alignment horizontal="left"/>
    </xf>
    <xf numFmtId="0" fontId="23" fillId="0" borderId="14" xfId="0" applyFont="1" applyBorder="1" applyAlignment="1">
      <alignment/>
    </xf>
    <xf numFmtId="0" fontId="23" fillId="0" borderId="10" xfId="0" applyFont="1" applyBorder="1" applyAlignment="1">
      <alignment/>
    </xf>
    <xf numFmtId="179" fontId="23" fillId="0" borderId="10" xfId="0" applyNumberFormat="1" applyFont="1" applyBorder="1" applyAlignment="1">
      <alignment/>
    </xf>
    <xf numFmtId="0" fontId="24" fillId="0" borderId="0" xfId="0" applyFont="1" applyBorder="1" applyAlignment="1">
      <alignment horizontal="center"/>
    </xf>
    <xf numFmtId="178" fontId="25" fillId="0" borderId="28" xfId="0" applyNumberFormat="1" applyFont="1" applyBorder="1" applyAlignment="1" applyProtection="1">
      <alignment/>
      <protection locked="0"/>
    </xf>
    <xf numFmtId="0" fontId="0" fillId="0" borderId="43" xfId="0" applyBorder="1" applyAlignment="1">
      <alignment wrapText="1"/>
    </xf>
    <xf numFmtId="0" fontId="1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43" xfId="0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ta" xfId="49"/>
    <cellStyle name="Percent" xfId="50"/>
    <cellStyle name="Ruim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F34"/>
  <sheetViews>
    <sheetView tabSelected="1" view="pageLayout" workbookViewId="0" topLeftCell="A22">
      <selection activeCell="G35" sqref="G35"/>
    </sheetView>
  </sheetViews>
  <sheetFormatPr defaultColWidth="9.140625" defaultRowHeight="12.75"/>
  <cols>
    <col min="1" max="1" width="2.28125" style="0" customWidth="1"/>
    <col min="2" max="2" width="4.57421875" style="0" customWidth="1"/>
    <col min="3" max="3" width="26.7109375" style="0" customWidth="1"/>
    <col min="4" max="4" width="5.7109375" style="0" customWidth="1"/>
    <col min="5" max="5" width="13.28125" style="0" customWidth="1"/>
    <col min="6" max="6" width="9.28125" style="0" customWidth="1"/>
    <col min="7" max="7" width="11.28125" style="0" customWidth="1"/>
    <col min="8" max="8" width="6.7109375" style="0" customWidth="1"/>
    <col min="9" max="9" width="12.28125" style="0" customWidth="1"/>
    <col min="10" max="10" width="7.7109375" style="0" customWidth="1"/>
    <col min="11" max="11" width="11.00390625" style="0" customWidth="1"/>
    <col min="12" max="12" width="4.8515625" style="0" customWidth="1"/>
    <col min="13" max="13" width="8.421875" style="0" customWidth="1"/>
    <col min="14" max="14" width="5.28125" style="3" customWidth="1"/>
    <col min="15" max="15" width="7.8515625" style="0" customWidth="1"/>
    <col min="16" max="16" width="4.140625" style="0" customWidth="1"/>
    <col min="17" max="17" width="6.28125" style="0" customWidth="1"/>
  </cols>
  <sheetData>
    <row r="1" spans="2:13" ht="15">
      <c r="B1" s="78" t="s">
        <v>9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</row>
    <row r="2" spans="2:13" ht="13.5" thickBot="1">
      <c r="B2" s="72" t="s">
        <v>10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</row>
    <row r="3" spans="2:17" ht="12.75">
      <c r="B3" s="9"/>
      <c r="C3" s="16" t="s">
        <v>30</v>
      </c>
      <c r="D3" s="10"/>
      <c r="E3" s="11"/>
      <c r="F3" s="10"/>
      <c r="G3" s="10"/>
      <c r="H3" s="17"/>
      <c r="I3" s="18"/>
      <c r="J3" s="18"/>
      <c r="K3" s="18"/>
      <c r="L3" s="18"/>
      <c r="M3" s="11"/>
      <c r="N3" s="11"/>
      <c r="O3" s="11"/>
      <c r="P3" s="11"/>
      <c r="Q3" s="12"/>
    </row>
    <row r="4" spans="2:17" ht="12.75">
      <c r="B4" s="13"/>
      <c r="C4" s="67" t="s">
        <v>31</v>
      </c>
      <c r="D4" s="68"/>
      <c r="E4" s="68"/>
      <c r="F4" s="69"/>
      <c r="G4" s="69"/>
      <c r="H4" s="70"/>
      <c r="I4" s="71"/>
      <c r="J4" s="4"/>
      <c r="K4" s="4"/>
      <c r="L4" s="4"/>
      <c r="M4" s="4"/>
      <c r="N4" s="4"/>
      <c r="O4" s="4"/>
      <c r="P4" s="4"/>
      <c r="Q4" s="14"/>
    </row>
    <row r="5" spans="2:17" ht="13.5" thickBot="1">
      <c r="B5" s="28"/>
      <c r="C5" s="29" t="s">
        <v>11</v>
      </c>
      <c r="D5" s="30"/>
      <c r="E5" s="30"/>
      <c r="F5" s="30" t="s">
        <v>11</v>
      </c>
      <c r="G5" s="30"/>
      <c r="H5" s="31"/>
      <c r="I5" s="32"/>
      <c r="J5" s="33"/>
      <c r="K5" s="33"/>
      <c r="L5" s="33"/>
      <c r="M5" s="33"/>
      <c r="N5" s="33"/>
      <c r="O5" s="33"/>
      <c r="P5" s="33"/>
      <c r="Q5" s="34"/>
    </row>
    <row r="6" spans="2:17" ht="12.75">
      <c r="B6" s="50" t="s">
        <v>0</v>
      </c>
      <c r="C6" s="51" t="s">
        <v>12</v>
      </c>
      <c r="D6" s="51" t="s">
        <v>13</v>
      </c>
      <c r="E6" s="51" t="s">
        <v>14</v>
      </c>
      <c r="F6" s="52"/>
      <c r="G6" s="53" t="s">
        <v>15</v>
      </c>
      <c r="H6" s="53"/>
      <c r="I6" s="53"/>
      <c r="J6" s="53"/>
      <c r="K6" s="53"/>
      <c r="L6" s="53"/>
      <c r="M6" s="53"/>
      <c r="N6" s="54"/>
      <c r="O6" s="55"/>
      <c r="P6" s="55"/>
      <c r="Q6" s="56"/>
    </row>
    <row r="7" spans="2:17" ht="13.5" thickBot="1">
      <c r="B7" s="57"/>
      <c r="C7" s="58"/>
      <c r="D7" s="58" t="s">
        <v>16</v>
      </c>
      <c r="E7" s="58" t="s">
        <v>17</v>
      </c>
      <c r="F7" s="59"/>
      <c r="G7" s="60" t="s">
        <v>18</v>
      </c>
      <c r="H7" s="61"/>
      <c r="I7" s="60" t="s">
        <v>19</v>
      </c>
      <c r="J7" s="61"/>
      <c r="K7" s="62" t="s">
        <v>20</v>
      </c>
      <c r="L7" s="63"/>
      <c r="M7" s="64" t="s">
        <v>21</v>
      </c>
      <c r="N7" s="61"/>
      <c r="O7" s="62" t="s">
        <v>22</v>
      </c>
      <c r="P7" s="63"/>
      <c r="Q7" s="65" t="s">
        <v>23</v>
      </c>
    </row>
    <row r="8" spans="2:17" ht="18" customHeight="1">
      <c r="B8" s="15"/>
      <c r="C8" s="48"/>
      <c r="D8" s="48"/>
      <c r="E8" s="48" t="s">
        <v>24</v>
      </c>
      <c r="F8" s="48" t="s">
        <v>16</v>
      </c>
      <c r="G8" s="48" t="s">
        <v>25</v>
      </c>
      <c r="H8" s="48" t="s">
        <v>16</v>
      </c>
      <c r="I8" s="48" t="s">
        <v>25</v>
      </c>
      <c r="J8" s="48" t="s">
        <v>16</v>
      </c>
      <c r="K8" s="48" t="s">
        <v>25</v>
      </c>
      <c r="L8" s="48" t="s">
        <v>16</v>
      </c>
      <c r="M8" s="48" t="s">
        <v>25</v>
      </c>
      <c r="N8" s="48" t="s">
        <v>16</v>
      </c>
      <c r="O8" s="48" t="s">
        <v>25</v>
      </c>
      <c r="P8" s="48" t="s">
        <v>16</v>
      </c>
      <c r="Q8" s="49" t="s">
        <v>25</v>
      </c>
    </row>
    <row r="9" spans="2:17" ht="18" customHeight="1">
      <c r="B9" s="73" t="s">
        <v>1</v>
      </c>
      <c r="C9" s="74" t="s">
        <v>32</v>
      </c>
      <c r="D9" s="20"/>
      <c r="E9" s="8"/>
      <c r="F9" s="8">
        <f aca="true" t="shared" si="0" ref="F9:G11">D9</f>
        <v>0</v>
      </c>
      <c r="G9" s="21">
        <f t="shared" si="0"/>
        <v>0</v>
      </c>
      <c r="H9" s="8">
        <f>IF(I9=0,0,I9/$E9*100)</f>
        <v>0</v>
      </c>
      <c r="I9" s="21"/>
      <c r="J9" s="8">
        <f>IF(K9=0,0,K9/$E9*100)</f>
        <v>0</v>
      </c>
      <c r="K9" s="21"/>
      <c r="L9" s="8"/>
      <c r="M9" s="21"/>
      <c r="N9" s="8"/>
      <c r="O9" s="21"/>
      <c r="P9" s="8"/>
      <c r="Q9" s="25"/>
    </row>
    <row r="10" spans="2:17" ht="18" customHeight="1">
      <c r="B10" s="13" t="s">
        <v>2</v>
      </c>
      <c r="C10" s="7" t="s">
        <v>33</v>
      </c>
      <c r="D10" s="20">
        <f>E10*100/193499.65</f>
        <v>24.03734580398466</v>
      </c>
      <c r="E10" s="8">
        <v>46512.18</v>
      </c>
      <c r="F10" s="8">
        <f t="shared" si="0"/>
        <v>24.03734580398466</v>
      </c>
      <c r="G10" s="21">
        <f t="shared" si="0"/>
        <v>46512.18</v>
      </c>
      <c r="H10" s="8">
        <f>IF(I10=0,0,I10/$E10*100)</f>
        <v>0</v>
      </c>
      <c r="I10" s="21"/>
      <c r="J10" s="8">
        <f>IF(K10=0,0,K10/$E10*100)</f>
        <v>0</v>
      </c>
      <c r="K10" s="21"/>
      <c r="L10" s="8"/>
      <c r="M10" s="21"/>
      <c r="N10" s="8"/>
      <c r="O10" s="21"/>
      <c r="P10" s="8"/>
      <c r="Q10" s="25"/>
    </row>
    <row r="11" spans="2:17" ht="18" customHeight="1">
      <c r="B11" s="13"/>
      <c r="C11" s="7"/>
      <c r="D11" s="20"/>
      <c r="E11" s="8"/>
      <c r="F11" s="8">
        <f t="shared" si="0"/>
        <v>0</v>
      </c>
      <c r="G11" s="21">
        <f t="shared" si="0"/>
        <v>0</v>
      </c>
      <c r="H11" s="7"/>
      <c r="I11" s="7"/>
      <c r="J11" s="8"/>
      <c r="K11" s="21"/>
      <c r="L11" s="8"/>
      <c r="M11" s="21"/>
      <c r="N11" s="8"/>
      <c r="O11" s="21"/>
      <c r="P11" s="8"/>
      <c r="Q11" s="25"/>
    </row>
    <row r="12" spans="2:17" ht="18" customHeight="1">
      <c r="B12" s="75" t="s">
        <v>3</v>
      </c>
      <c r="C12" s="76" t="s">
        <v>34</v>
      </c>
      <c r="D12" s="20"/>
      <c r="E12" s="8"/>
      <c r="F12" s="8">
        <f>D12/2</f>
        <v>0</v>
      </c>
      <c r="G12" s="21">
        <f>E12/2</f>
        <v>0</v>
      </c>
      <c r="H12" s="8">
        <f>D12/2</f>
        <v>0</v>
      </c>
      <c r="I12" s="21">
        <f>E12/2</f>
        <v>0</v>
      </c>
      <c r="J12" s="7"/>
      <c r="K12" s="7"/>
      <c r="L12" s="8"/>
      <c r="M12" s="21"/>
      <c r="N12" s="8"/>
      <c r="O12" s="21"/>
      <c r="P12" s="8"/>
      <c r="Q12" s="25"/>
    </row>
    <row r="13" spans="2:17" ht="18" customHeight="1">
      <c r="B13" s="13" t="s">
        <v>4</v>
      </c>
      <c r="C13" s="7" t="s">
        <v>33</v>
      </c>
      <c r="D13" s="20">
        <f>E13*100/193499.65</f>
        <v>23.142000515246412</v>
      </c>
      <c r="E13" s="8">
        <v>44779.69</v>
      </c>
      <c r="F13" s="8">
        <v>23.01</v>
      </c>
      <c r="G13" s="21">
        <v>44517.66</v>
      </c>
      <c r="H13" s="8"/>
      <c r="I13" s="21"/>
      <c r="J13" s="8"/>
      <c r="K13" s="7"/>
      <c r="L13" s="8"/>
      <c r="M13" s="21"/>
      <c r="N13" s="8"/>
      <c r="O13" s="21"/>
      <c r="P13" s="8"/>
      <c r="Q13" s="25"/>
    </row>
    <row r="14" spans="2:17" ht="18" customHeight="1">
      <c r="B14" s="13"/>
      <c r="C14" s="7"/>
      <c r="D14" s="20"/>
      <c r="E14" s="8"/>
      <c r="F14" s="8"/>
      <c r="G14" s="21"/>
      <c r="H14" s="8">
        <f>D14/2</f>
        <v>0</v>
      </c>
      <c r="I14" s="21">
        <f>E14/2</f>
        <v>0</v>
      </c>
      <c r="J14" s="8">
        <f>D14/2</f>
        <v>0</v>
      </c>
      <c r="K14" s="21">
        <f>E14/2</f>
        <v>0</v>
      </c>
      <c r="L14" s="7"/>
      <c r="M14" s="7"/>
      <c r="N14" s="8"/>
      <c r="O14" s="21"/>
      <c r="P14" s="8"/>
      <c r="Q14" s="25"/>
    </row>
    <row r="15" spans="2:17" ht="18" customHeight="1">
      <c r="B15" s="75" t="s">
        <v>5</v>
      </c>
      <c r="C15" s="77" t="s">
        <v>35</v>
      </c>
      <c r="D15" s="20"/>
      <c r="E15" s="8"/>
      <c r="F15" s="8"/>
      <c r="G15" s="21"/>
      <c r="H15" s="8">
        <f>D15/2</f>
        <v>0</v>
      </c>
      <c r="I15" s="21">
        <f>E15/2</f>
        <v>0</v>
      </c>
      <c r="J15" s="8">
        <f>D15/2</f>
        <v>0</v>
      </c>
      <c r="K15" s="21">
        <f>E15/2</f>
        <v>0</v>
      </c>
      <c r="L15" s="8"/>
      <c r="M15" s="21"/>
      <c r="N15" s="22"/>
      <c r="O15" s="7"/>
      <c r="P15" s="7"/>
      <c r="Q15" s="26"/>
    </row>
    <row r="16" spans="2:17" ht="18" customHeight="1">
      <c r="B16" s="19" t="s">
        <v>6</v>
      </c>
      <c r="C16" s="7" t="s">
        <v>33</v>
      </c>
      <c r="D16" s="20">
        <f>E16*100/193499.65</f>
        <v>20.91190345822331</v>
      </c>
      <c r="E16" s="8">
        <v>40464.46</v>
      </c>
      <c r="F16" s="8">
        <f>IF(G16=0,0,G16/$E16*100)</f>
        <v>0</v>
      </c>
      <c r="G16" s="21"/>
      <c r="H16" s="8">
        <v>20.8</v>
      </c>
      <c r="I16" s="21">
        <v>40249.71</v>
      </c>
      <c r="J16" s="8">
        <f>IF(K16=0,0,K16/$E16*100)</f>
        <v>0</v>
      </c>
      <c r="K16" s="21"/>
      <c r="L16" s="8"/>
      <c r="M16" s="21"/>
      <c r="N16" s="8"/>
      <c r="O16" s="21"/>
      <c r="P16" s="8"/>
      <c r="Q16" s="25"/>
    </row>
    <row r="17" spans="2:17" ht="18" customHeight="1">
      <c r="B17" s="19"/>
      <c r="C17" s="7"/>
      <c r="D17" s="20"/>
      <c r="E17" s="8"/>
      <c r="F17" s="8">
        <f>IF(G17=0,0,G17/$E17*100)</f>
        <v>0</v>
      </c>
      <c r="G17" s="21"/>
      <c r="H17" s="8">
        <f>IF(I17=0,0,I17/$E17*100)</f>
        <v>0</v>
      </c>
      <c r="I17" s="21"/>
      <c r="J17" s="8">
        <f>IF(K17=0,0,K17/$E17*100)</f>
        <v>0</v>
      </c>
      <c r="K17" s="21"/>
      <c r="L17" s="8"/>
      <c r="M17" s="21"/>
      <c r="N17" s="8"/>
      <c r="O17" s="21"/>
      <c r="P17" s="8"/>
      <c r="Q17" s="25"/>
    </row>
    <row r="18" spans="2:17" ht="18" customHeight="1">
      <c r="B18" s="73" t="s">
        <v>7</v>
      </c>
      <c r="C18" s="76" t="s">
        <v>37</v>
      </c>
      <c r="D18" s="66"/>
      <c r="E18" s="8"/>
      <c r="F18" s="8">
        <f>IF(G18=0,0,G18/$E18*100)</f>
        <v>0</v>
      </c>
      <c r="G18" s="21"/>
      <c r="H18" s="8">
        <f>IF(I18=0,0,I18/$E18*100)</f>
        <v>0</v>
      </c>
      <c r="I18" s="21"/>
      <c r="J18" s="8">
        <f>IF(K18=0,0,K18/$E18*100)</f>
        <v>0</v>
      </c>
      <c r="K18" s="21"/>
      <c r="L18" s="8"/>
      <c r="M18" s="21"/>
      <c r="N18" s="8"/>
      <c r="O18" s="21"/>
      <c r="P18" s="8"/>
      <c r="Q18" s="25"/>
    </row>
    <row r="19" spans="2:17" ht="18" customHeight="1">
      <c r="B19" s="19" t="s">
        <v>8</v>
      </c>
      <c r="C19" s="7" t="s">
        <v>33</v>
      </c>
      <c r="D19" s="20">
        <f>E19*100/193499.65</f>
        <v>29.83838472059252</v>
      </c>
      <c r="E19" s="8">
        <v>57737.17</v>
      </c>
      <c r="F19" s="8">
        <f>IF(G19=0,0,G19/$E19*100)</f>
        <v>0</v>
      </c>
      <c r="G19" s="21"/>
      <c r="H19" s="8">
        <v>29.64</v>
      </c>
      <c r="I19" s="21">
        <v>57345.68</v>
      </c>
      <c r="J19" s="8">
        <f>IF(K19=0,0,K19/$E19*100)</f>
        <v>0</v>
      </c>
      <c r="K19" s="21"/>
      <c r="L19" s="8"/>
      <c r="M19" s="21"/>
      <c r="N19" s="8"/>
      <c r="O19" s="21"/>
      <c r="P19" s="8"/>
      <c r="Q19" s="25"/>
    </row>
    <row r="20" spans="2:17" ht="18" customHeight="1">
      <c r="B20" s="19" t="s">
        <v>29</v>
      </c>
      <c r="C20" s="7" t="s">
        <v>36</v>
      </c>
      <c r="D20" s="20">
        <f>E20*100/193499.65</f>
        <v>2.14669122140531</v>
      </c>
      <c r="E20" s="8">
        <v>4153.84</v>
      </c>
      <c r="F20" s="8">
        <f>IF(G20=0,0,G20/$E20*100)</f>
        <v>0</v>
      </c>
      <c r="G20" s="21"/>
      <c r="H20" s="8">
        <f>IF(I20=0,0,I20/$E20*100)</f>
        <v>0</v>
      </c>
      <c r="I20" s="21"/>
      <c r="J20" s="8">
        <v>2.67</v>
      </c>
      <c r="K20" s="21">
        <v>5160.7</v>
      </c>
      <c r="L20" s="8"/>
      <c r="M20" s="21"/>
      <c r="N20" s="8"/>
      <c r="O20" s="21"/>
      <c r="P20" s="8"/>
      <c r="Q20" s="25"/>
    </row>
    <row r="21" spans="2:17" ht="18" customHeight="1">
      <c r="B21" s="13"/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27"/>
    </row>
    <row r="22" spans="2:17" ht="18" customHeight="1">
      <c r="B22" s="19"/>
      <c r="C22" s="23" t="s">
        <v>26</v>
      </c>
      <c r="D22" s="24">
        <f>SUM(D10:D21)</f>
        <v>100.0763257194522</v>
      </c>
      <c r="E22" s="24">
        <f>SUM(E10:E21)</f>
        <v>193647.34</v>
      </c>
      <c r="F22" s="24">
        <f>SUM(F9:F21)</f>
        <v>47.04734580398466</v>
      </c>
      <c r="G22" s="24">
        <f>SUM(G9:G20)</f>
        <v>91029.84</v>
      </c>
      <c r="H22" s="24">
        <f>SUM(H11:H21)</f>
        <v>50.44</v>
      </c>
      <c r="I22" s="24">
        <f>SUM(I9:I20)</f>
        <v>97595.39</v>
      </c>
      <c r="J22" s="24">
        <f>SUM(J12:J21)</f>
        <v>2.67</v>
      </c>
      <c r="K22" s="24">
        <f>SUM(K9:K20)</f>
        <v>5160.7</v>
      </c>
      <c r="L22" s="8"/>
      <c r="M22" s="8"/>
      <c r="N22" s="8"/>
      <c r="O22" s="8"/>
      <c r="P22" s="8"/>
      <c r="Q22" s="27"/>
    </row>
    <row r="23" spans="2:58" ht="18" customHeight="1">
      <c r="B23" s="19"/>
      <c r="C23" s="7"/>
      <c r="D23" s="8"/>
      <c r="E23" s="8"/>
      <c r="F23" s="7"/>
      <c r="G23" s="8"/>
      <c r="H23" s="8"/>
      <c r="I23" s="8"/>
      <c r="J23" s="8"/>
      <c r="K23" s="8"/>
      <c r="L23" s="8"/>
      <c r="M23" s="8"/>
      <c r="N23" s="8"/>
      <c r="O23" s="8"/>
      <c r="P23" s="8"/>
      <c r="Q23" s="27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5"/>
      <c r="BE23" s="5"/>
      <c r="BF23" s="5"/>
    </row>
    <row r="24" spans="2:17" ht="20.25" customHeight="1" thickBot="1">
      <c r="B24" s="35"/>
      <c r="C24" s="36" t="s">
        <v>27</v>
      </c>
      <c r="D24" s="37"/>
      <c r="E24" s="36"/>
      <c r="F24" s="37">
        <f>F22</f>
        <v>47.04734580398466</v>
      </c>
      <c r="G24" s="37">
        <f>SUM(G22:G23)</f>
        <v>91029.84</v>
      </c>
      <c r="H24" s="37">
        <f>H22</f>
        <v>50.44</v>
      </c>
      <c r="I24" s="37">
        <f>SUM(I22:I23)</f>
        <v>97595.39</v>
      </c>
      <c r="J24" s="37">
        <f>J22</f>
        <v>2.67</v>
      </c>
      <c r="K24" s="37">
        <f>SUM(K22:K23)</f>
        <v>5160.7</v>
      </c>
      <c r="L24" s="37"/>
      <c r="M24" s="37"/>
      <c r="N24" s="37"/>
      <c r="O24" s="37"/>
      <c r="P24" s="37"/>
      <c r="Q24" s="38"/>
    </row>
    <row r="25" spans="2:17" ht="25.5" customHeight="1" thickBot="1">
      <c r="B25" s="39"/>
      <c r="C25" s="40" t="s">
        <v>28</v>
      </c>
      <c r="D25" s="41"/>
      <c r="E25" s="42">
        <f>SUM(E22:E23)</f>
        <v>193647.34</v>
      </c>
      <c r="F25" s="43">
        <f>F24</f>
        <v>47.04734580398466</v>
      </c>
      <c r="G25" s="43">
        <f>G24</f>
        <v>91029.84</v>
      </c>
      <c r="H25" s="43">
        <f>F24+H22</f>
        <v>97.48734580398465</v>
      </c>
      <c r="I25" s="43">
        <f>G25+I24</f>
        <v>188625.22999999998</v>
      </c>
      <c r="J25" s="43">
        <f>H25+J24</f>
        <v>100.15734580398465</v>
      </c>
      <c r="K25" s="79">
        <f>I25+K24</f>
        <v>193785.93</v>
      </c>
      <c r="L25" s="44"/>
      <c r="M25" s="44"/>
      <c r="N25" s="45"/>
      <c r="O25" s="46"/>
      <c r="P25" s="46"/>
      <c r="Q25" s="47"/>
    </row>
    <row r="26" spans="2:13" ht="12.75">
      <c r="B26" s="6"/>
      <c r="D26" s="6"/>
      <c r="L26" s="6"/>
      <c r="M26" s="6"/>
    </row>
    <row r="27" spans="2:13" ht="12.75">
      <c r="B27" s="80"/>
      <c r="C27" s="80"/>
      <c r="D27" s="80"/>
      <c r="E27" s="80"/>
      <c r="F27" s="80"/>
      <c r="G27" s="80"/>
      <c r="H27" s="80"/>
      <c r="I27" s="80"/>
      <c r="J27" s="2"/>
      <c r="K27" s="2"/>
      <c r="M27" s="82" t="s">
        <v>40</v>
      </c>
    </row>
    <row r="28" ht="12.75">
      <c r="B28" s="81" t="s">
        <v>38</v>
      </c>
    </row>
    <row r="30" spans="2:12" ht="12.75"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</row>
    <row r="31" ht="12.75">
      <c r="B31" s="81" t="s">
        <v>39</v>
      </c>
    </row>
    <row r="33" spans="2:11" ht="12.75">
      <c r="B33" s="83"/>
      <c r="C33" s="83"/>
      <c r="D33" s="83"/>
      <c r="E33" s="83"/>
      <c r="G33" s="83"/>
      <c r="H33" s="83"/>
      <c r="I33" s="83"/>
      <c r="J33" s="83"/>
      <c r="K33" s="83"/>
    </row>
    <row r="34" spans="2:7" ht="12.75">
      <c r="B34" s="81" t="s">
        <v>41</v>
      </c>
      <c r="G34" s="81" t="s">
        <v>42</v>
      </c>
    </row>
  </sheetData>
  <sheetProtection/>
  <mergeCells count="4">
    <mergeCell ref="B1:M1"/>
    <mergeCell ref="B2:M2"/>
    <mergeCell ref="B27:I27"/>
    <mergeCell ref="B30:L30"/>
  </mergeCells>
  <printOptions horizontalCentered="1" verticalCentered="1"/>
  <pageMargins left="0.5905511811023623" right="0.5905511811023623" top="0.8267716535433072" bottom="0.5511811023622047" header="0.5118110236220472" footer="0.5118110236220472"/>
  <pageSetup fitToHeight="1" fitToWidth="1" horizontalDpi="300" verticalDpi="300" orientation="landscape" paperSize="9" scale="90" r:id="rId1"/>
  <headerFooter alignWithMargins="0">
    <oddHeader>&amp;L&amp;"Arial,Negrito"ESTADO DO RIO GRANDE DO SUL
MUNICÍPIO DE TENENTE PORTELA&amp;R&amp;"Arial,Negrito"PROCESSO LICITATÓRIO NR. 178/2019
TOMADA DE PREÇOS  NR.  11/2019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Neiva T Vendruscolo</dc:creator>
  <cp:keywords/>
  <dc:description/>
  <cp:lastModifiedBy>tecnew</cp:lastModifiedBy>
  <cp:lastPrinted>2019-09-03T16:43:58Z</cp:lastPrinted>
  <dcterms:created xsi:type="dcterms:W3CDTF">2018-12-14T11:51:03Z</dcterms:created>
  <dcterms:modified xsi:type="dcterms:W3CDTF">2019-09-03T16:47:00Z</dcterms:modified>
  <cp:category/>
  <cp:version/>
  <cp:contentType/>
  <cp:contentStatus/>
</cp:coreProperties>
</file>