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63" windowHeight="12471" tabRatio="419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<sst xmlns="http://schemas.openxmlformats.org/spreadsheetml/2006/main" count="43" uniqueCount="35">
  <si>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Item</t>
  </si>
  <si>
    <t>1.0</t>
  </si>
  <si>
    <t>2.0</t>
  </si>
  <si>
    <t>3.0</t>
  </si>
  <si>
    <t>4.0</t>
  </si>
  <si>
    <t>5.0</t>
  </si>
  <si>
    <t>6.0</t>
  </si>
  <si>
    <t>7.0</t>
  </si>
  <si>
    <t>CRONOGRAMA FÍSICO - FINANCEIRO (DESONERADO)</t>
  </si>
  <si>
    <t>PROPONENTE: PREFEITURA MUNICIPAL DE TENENTE PORTELA- RS</t>
  </si>
  <si>
    <t xml:space="preserve">Descrição dos Serviços </t>
  </si>
  <si>
    <t>Total</t>
  </si>
  <si>
    <t>Mês 01</t>
  </si>
  <si>
    <t>Mês 02</t>
  </si>
  <si>
    <t>Mês 03</t>
  </si>
  <si>
    <t>Mês 04</t>
  </si>
  <si>
    <t>Orçamento</t>
  </si>
  <si>
    <t>Valor</t>
  </si>
  <si>
    <t>%</t>
  </si>
  <si>
    <t>SUB TOTAL</t>
  </si>
  <si>
    <t>TOTAL ACUMULADO</t>
  </si>
  <si>
    <t>REFORMA E AMPLIAÇÃO DE ESCOLA</t>
  </si>
  <si>
    <t>LOCAL: ESCOLA ARCELINO SOARES BUENO</t>
  </si>
  <si>
    <t>DEMOLIÇÕES</t>
  </si>
  <si>
    <t>COBERTURAS</t>
  </si>
  <si>
    <t>FECHAMENTOS</t>
  </si>
  <si>
    <t>ACESSORIOS E OUTROS</t>
  </si>
  <si>
    <t>INSTAL. ELETRICAS</t>
  </si>
  <si>
    <t>INSTAL. HIDROSANITÁR.</t>
  </si>
  <si>
    <t>PINTURA E OUTROS</t>
  </si>
  <si>
    <t>Local e  Data</t>
  </si>
  <si>
    <t>Razão Social    e      CNPJ</t>
  </si>
  <si>
    <t>Assinat. Resp. Legal Empresa</t>
  </si>
  <si>
    <t>Assinat. Resp. Técnico da Empresa</t>
  </si>
  <si>
    <t>CARIMBO DA EMPRESA</t>
  </si>
</sst>
</file>

<file path=xl/styles.xml><?xml version="1.0" encoding="utf-8"?>
<styleSheet xmlns="http://schemas.openxmlformats.org/spreadsheetml/2006/main">
  <numFmts count="4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.00_);[Red]\(&quot;R$ &quot;#,##0.00\)"/>
    <numFmt numFmtId="171" formatCode="_(&quot;R$ &quot;* #,##0_);_(&quot;R$ &quot;* \(#,##0\);_(&quot;R$ &quot;* &quot;-&quot;_);_(@_)"/>
    <numFmt numFmtId="172" formatCode="_(* #,##0_);_(* \(#,##0\);_(* &quot;-&quot;_);_(@_)"/>
    <numFmt numFmtId="173" formatCode="_(&quot;R$ &quot;* #,##0.00_);_(&quot;R$ &quot;* \(#,##0.00\);_(&quot;R$ &quot;* &quot;-&quot;??_);_(@_)"/>
    <numFmt numFmtId="174" formatCode="_(* #,##0.00_);_(* \(#,##0.00\);_(* &quot;-&quot;??_);_(@_)"/>
    <numFmt numFmtId="175" formatCode="0.0000"/>
    <numFmt numFmtId="176" formatCode="&quot;R$&quot;\ #,##0.00"/>
    <numFmt numFmtId="177" formatCode="mm/yy"/>
    <numFmt numFmtId="178" formatCode="&quot;R$ &quot;#,##0.00"/>
    <numFmt numFmtId="179" formatCode="[$R$-416]\ #,##0.00;[Red]\-[$R$-416]\ #,##0.00"/>
    <numFmt numFmtId="180" formatCode="_(* #,##0.00000_);_(* \(#,##0.00000\);_(* &quot;-&quot;??_);_(@_)"/>
    <numFmt numFmtId="181" formatCode="_(* #,##0.000000_);_(* \(#,##0.000000\);_(* &quot;-&quot;??_);_(@_)"/>
    <numFmt numFmtId="182" formatCode="_-* #,##0.0000000000_-;\-* #,##0.0000000000_-;_-* &quot;-&quot;??????_-;_-@_-"/>
    <numFmt numFmtId="183" formatCode="0.000000000000"/>
    <numFmt numFmtId="184" formatCode="_-* #,##0.00_-;\-* #,##0.00_-;_-* &quot;-&quot;??????_-;_-@_-"/>
    <numFmt numFmtId="185" formatCode="_-* #,##0_-;\-* #,##0_-;_-* &quot;-&quot;??????_-;_-@_-"/>
    <numFmt numFmtId="186" formatCode="#,##0.000"/>
    <numFmt numFmtId="187" formatCode="[$-416]dddd\,\ d&quot; de &quot;mmmm&quot; de &quot;yyyy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[$-F400]h:mm:ss\ AM/PM"/>
    <numFmt numFmtId="193" formatCode="_-* #,##0.000_-;\-* #,##0.000_-;_-* &quot;-&quot;??????_-;_-@_-"/>
    <numFmt numFmtId="194" formatCode="0.000"/>
    <numFmt numFmtId="195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7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174" fontId="9" fillId="0" borderId="13" xfId="63" applyFont="1" applyBorder="1" applyAlignment="1">
      <alignment/>
    </xf>
    <xf numFmtId="174" fontId="8" fillId="0" borderId="13" xfId="0" applyNumberFormat="1" applyFont="1" applyBorder="1" applyAlignment="1">
      <alignment/>
    </xf>
    <xf numFmtId="10" fontId="47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174" fontId="9" fillId="0" borderId="16" xfId="63" applyFont="1" applyBorder="1" applyAlignment="1">
      <alignment/>
    </xf>
    <xf numFmtId="174" fontId="9" fillId="0" borderId="16" xfId="0" applyNumberFormat="1" applyFont="1" applyBorder="1" applyAlignment="1">
      <alignment/>
    </xf>
    <xf numFmtId="10" fontId="47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174" fontId="8" fillId="0" borderId="18" xfId="63" applyFont="1" applyBorder="1" applyAlignment="1">
      <alignment/>
    </xf>
    <xf numFmtId="174" fontId="10" fillId="0" borderId="18" xfId="63" applyFont="1" applyBorder="1" applyAlignment="1">
      <alignment/>
    </xf>
    <xf numFmtId="174" fontId="10" fillId="0" borderId="19" xfId="63" applyFont="1" applyBorder="1" applyAlignment="1">
      <alignment/>
    </xf>
    <xf numFmtId="0" fontId="10" fillId="0" borderId="20" xfId="0" applyFont="1" applyBorder="1" applyAlignment="1">
      <alignment/>
    </xf>
    <xf numFmtId="174" fontId="10" fillId="0" borderId="15" xfId="63" applyFont="1" applyBorder="1" applyAlignment="1">
      <alignment/>
    </xf>
    <xf numFmtId="174" fontId="10" fillId="0" borderId="21" xfId="63" applyFont="1" applyBorder="1" applyAlignment="1">
      <alignment/>
    </xf>
    <xf numFmtId="2" fontId="8" fillId="0" borderId="16" xfId="0" applyNumberFormat="1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2" fontId="8" fillId="0" borderId="16" xfId="0" applyNumberFormat="1" applyFont="1" applyBorder="1" applyAlignment="1">
      <alignment horizontal="left" wrapText="1"/>
    </xf>
    <xf numFmtId="0" fontId="10" fillId="0" borderId="29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0" fillId="0" borderId="24" xfId="0" applyBorder="1" applyAlignment="1">
      <alignment wrapText="1"/>
    </xf>
    <xf numFmtId="0" fontId="3" fillId="0" borderId="0" xfId="0" applyFont="1" applyAlignment="1">
      <alignment horizontal="left"/>
    </xf>
    <xf numFmtId="0" fontId="0" fillId="0" borderId="24" xfId="0" applyBorder="1" applyAlignment="1">
      <alignment/>
    </xf>
    <xf numFmtId="0" fontId="29" fillId="0" borderId="0" xfId="0" applyFont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Layout" zoomScaleNormal="130" workbookViewId="0" topLeftCell="A8">
      <selection activeCell="H16" sqref="H16"/>
    </sheetView>
  </sheetViews>
  <sheetFormatPr defaultColWidth="9.140625" defaultRowHeight="12.75"/>
  <cols>
    <col min="1" max="1" width="4.8515625" style="0" customWidth="1"/>
    <col min="4" max="4" width="15.57421875" style="0" customWidth="1"/>
    <col min="5" max="5" width="7.28125" style="0" customWidth="1"/>
    <col min="6" max="6" width="9.421875" style="0" customWidth="1"/>
    <col min="7" max="7" width="6.8515625" style="0" customWidth="1"/>
    <col min="8" max="8" width="9.8515625" style="0" customWidth="1"/>
    <col min="9" max="9" width="6.57421875" style="0" customWidth="1"/>
    <col min="10" max="10" width="9.57421875" style="0" customWidth="1"/>
    <col min="11" max="11" width="7.421875" style="0" customWidth="1"/>
    <col min="12" max="12" width="9.57421875" style="0" customWidth="1"/>
    <col min="13" max="13" width="7.421875" style="0" customWidth="1"/>
    <col min="14" max="14" width="9.7109375" style="0" customWidth="1"/>
    <col min="15" max="15" width="7.421875" style="0" customWidth="1"/>
  </cols>
  <sheetData>
    <row r="1" spans="1:15" ht="14.25">
      <c r="A1" s="24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4.2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3"/>
      <c r="K3" s="3"/>
      <c r="L3" s="3"/>
      <c r="M3" s="3"/>
      <c r="N3" s="3"/>
      <c r="O3" s="3"/>
    </row>
    <row r="4" spans="1:15" ht="14.25">
      <c r="A4" s="27" t="s">
        <v>22</v>
      </c>
      <c r="B4" s="27"/>
      <c r="C4" s="27"/>
      <c r="D4" s="27"/>
      <c r="E4" s="27"/>
      <c r="F4" s="27"/>
      <c r="G4" s="27"/>
      <c r="H4" s="27"/>
      <c r="I4" s="27"/>
      <c r="J4" s="3"/>
      <c r="K4" s="3"/>
      <c r="L4" s="3"/>
      <c r="M4" s="3"/>
      <c r="N4" s="3"/>
      <c r="O4" s="3"/>
    </row>
    <row r="5" spans="1:15" ht="15" thickBot="1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3"/>
      <c r="K5" s="3"/>
      <c r="L5" s="3"/>
      <c r="M5" s="3"/>
      <c r="N5" s="3"/>
      <c r="O5" s="3"/>
    </row>
    <row r="6" spans="1:15" ht="14.25">
      <c r="A6" s="4" t="s">
        <v>0</v>
      </c>
      <c r="B6" s="28" t="s">
        <v>10</v>
      </c>
      <c r="C6" s="29"/>
      <c r="D6" s="29"/>
      <c r="E6" s="30"/>
      <c r="F6" s="5" t="s">
        <v>11</v>
      </c>
      <c r="G6" s="5"/>
      <c r="H6" s="31" t="s">
        <v>12</v>
      </c>
      <c r="I6" s="32"/>
      <c r="J6" s="33" t="s">
        <v>13</v>
      </c>
      <c r="K6" s="34"/>
      <c r="L6" s="33" t="s">
        <v>14</v>
      </c>
      <c r="M6" s="34"/>
      <c r="N6" s="33" t="s">
        <v>15</v>
      </c>
      <c r="O6" s="34"/>
    </row>
    <row r="7" spans="1:15" ht="24" customHeight="1" thickBot="1">
      <c r="A7" s="6"/>
      <c r="B7" s="42" t="s">
        <v>16</v>
      </c>
      <c r="C7" s="43"/>
      <c r="D7" s="43"/>
      <c r="E7" s="44"/>
      <c r="F7" s="7" t="s">
        <v>17</v>
      </c>
      <c r="G7" s="7" t="s">
        <v>18</v>
      </c>
      <c r="H7" s="7" t="s">
        <v>17</v>
      </c>
      <c r="I7" s="7" t="s">
        <v>18</v>
      </c>
      <c r="J7" s="7" t="s">
        <v>17</v>
      </c>
      <c r="K7" s="7" t="s">
        <v>18</v>
      </c>
      <c r="L7" s="7" t="s">
        <v>17</v>
      </c>
      <c r="M7" s="7" t="s">
        <v>18</v>
      </c>
      <c r="N7" s="7" t="s">
        <v>17</v>
      </c>
      <c r="O7" s="7" t="s">
        <v>18</v>
      </c>
    </row>
    <row r="8" spans="1:15" ht="22.5" customHeight="1">
      <c r="A8" s="8" t="s">
        <v>1</v>
      </c>
      <c r="B8" s="45" t="s">
        <v>23</v>
      </c>
      <c r="C8" s="45"/>
      <c r="D8" s="45"/>
      <c r="E8" s="45"/>
      <c r="F8" s="9">
        <v>3072.36</v>
      </c>
      <c r="G8" s="10">
        <f>F8*100/F15</f>
        <v>3.42552398689623</v>
      </c>
      <c r="H8" s="10">
        <f>I8*$F$9</f>
        <v>12118.160000000002</v>
      </c>
      <c r="I8" s="11">
        <v>0.8</v>
      </c>
      <c r="J8" s="10">
        <f>K8*$F$8</f>
        <v>614.4720000000001</v>
      </c>
      <c r="K8" s="11">
        <v>0.2</v>
      </c>
      <c r="L8" s="10">
        <f>M8*$F$8</f>
        <v>0</v>
      </c>
      <c r="M8" s="11"/>
      <c r="N8" s="10">
        <f>O8*$F$8</f>
        <v>0</v>
      </c>
      <c r="O8" s="11"/>
    </row>
    <row r="9" spans="1:15" ht="21.75" customHeight="1">
      <c r="A9" s="12" t="s">
        <v>2</v>
      </c>
      <c r="B9" s="45" t="s">
        <v>24</v>
      </c>
      <c r="C9" s="45"/>
      <c r="D9" s="45"/>
      <c r="E9" s="45"/>
      <c r="F9" s="13">
        <v>15147.7</v>
      </c>
      <c r="G9" s="10">
        <f>F9*100/F15</f>
        <v>16.888909403946162</v>
      </c>
      <c r="H9" s="10">
        <f>I9*$F$9</f>
        <v>7573.85</v>
      </c>
      <c r="I9" s="11">
        <v>0.5</v>
      </c>
      <c r="J9" s="10">
        <f>K9*$F$9</f>
        <v>6059.080000000001</v>
      </c>
      <c r="K9" s="11">
        <v>0.4</v>
      </c>
      <c r="L9" s="10">
        <f>M9*$F$9</f>
        <v>1514.7700000000002</v>
      </c>
      <c r="M9" s="11">
        <v>0.1</v>
      </c>
      <c r="N9" s="10">
        <f>O9*$F$9</f>
        <v>0</v>
      </c>
      <c r="O9" s="11"/>
    </row>
    <row r="10" spans="1:15" ht="22.5" customHeight="1">
      <c r="A10" s="12" t="s">
        <v>3</v>
      </c>
      <c r="B10" s="23" t="s">
        <v>25</v>
      </c>
      <c r="C10" s="23"/>
      <c r="D10" s="23"/>
      <c r="E10" s="23"/>
      <c r="F10" s="13">
        <v>42199.49</v>
      </c>
      <c r="G10" s="10">
        <f>F10*100/F15</f>
        <v>47.0502692489772</v>
      </c>
      <c r="H10" s="10">
        <f>I10*$F$10</f>
        <v>8439.898</v>
      </c>
      <c r="I10" s="11">
        <v>0.2</v>
      </c>
      <c r="J10" s="10">
        <f>K10*$F$10</f>
        <v>21099.745</v>
      </c>
      <c r="K10" s="11">
        <v>0.5</v>
      </c>
      <c r="L10" s="10">
        <f>M10*$F$10</f>
        <v>8439.898</v>
      </c>
      <c r="M10" s="11">
        <v>0.2</v>
      </c>
      <c r="N10" s="10">
        <f>O10*$F$10</f>
        <v>4219.949</v>
      </c>
      <c r="O10" s="11">
        <v>0.1</v>
      </c>
    </row>
    <row r="11" spans="1:15" ht="20.25" customHeight="1">
      <c r="A11" s="12" t="s">
        <v>4</v>
      </c>
      <c r="B11" s="23" t="s">
        <v>26</v>
      </c>
      <c r="C11" s="23"/>
      <c r="D11" s="23"/>
      <c r="E11" s="23"/>
      <c r="F11" s="14">
        <v>8960.04</v>
      </c>
      <c r="G11" s="10">
        <f>F11*100/F15</f>
        <v>9.989985530194932</v>
      </c>
      <c r="H11" s="10">
        <f>I11*$F$11</f>
        <v>0</v>
      </c>
      <c r="I11" s="11">
        <v>0</v>
      </c>
      <c r="J11" s="10">
        <f>K11*$F$11</f>
        <v>0</v>
      </c>
      <c r="K11" s="15">
        <v>0</v>
      </c>
      <c r="L11" s="10">
        <f>M11*$F$11</f>
        <v>4480.02</v>
      </c>
      <c r="M11" s="11">
        <v>0.5</v>
      </c>
      <c r="N11" s="10">
        <f>O11*$F$11</f>
        <v>4480.02</v>
      </c>
      <c r="O11" s="11">
        <v>0.5</v>
      </c>
    </row>
    <row r="12" spans="1:15" ht="23.25" customHeight="1">
      <c r="A12" s="12" t="s">
        <v>5</v>
      </c>
      <c r="B12" s="23" t="s">
        <v>27</v>
      </c>
      <c r="C12" s="23"/>
      <c r="D12" s="23"/>
      <c r="E12" s="23"/>
      <c r="F12" s="14">
        <v>4777.68</v>
      </c>
      <c r="G12" s="10">
        <f>F12*100/F15</f>
        <v>5.3268684144157525</v>
      </c>
      <c r="H12" s="10">
        <f>I12*$F$12</f>
        <v>477.76800000000003</v>
      </c>
      <c r="I12" s="11">
        <v>0.1</v>
      </c>
      <c r="J12" s="10">
        <f>K12*$F$12</f>
        <v>3344.376</v>
      </c>
      <c r="K12" s="11">
        <v>0.7</v>
      </c>
      <c r="L12" s="10">
        <f>M12*$F$12</f>
        <v>955.5360000000001</v>
      </c>
      <c r="M12" s="11">
        <v>0.2</v>
      </c>
      <c r="N12" s="10">
        <f>O12*$F$12</f>
        <v>0</v>
      </c>
      <c r="O12" s="11"/>
    </row>
    <row r="13" spans="1:15" ht="22.5" customHeight="1">
      <c r="A13" s="12" t="s">
        <v>6</v>
      </c>
      <c r="B13" s="35" t="s">
        <v>28</v>
      </c>
      <c r="C13" s="35"/>
      <c r="D13" s="35"/>
      <c r="E13" s="35"/>
      <c r="F13" s="14">
        <v>8895.63</v>
      </c>
      <c r="G13" s="10">
        <f>F13*100/F15</f>
        <v>9.918171680256776</v>
      </c>
      <c r="H13" s="10">
        <f>I13*$F$13</f>
        <v>0</v>
      </c>
      <c r="I13" s="11">
        <v>0</v>
      </c>
      <c r="J13" s="10">
        <f>K13*$F$13</f>
        <v>4447.815</v>
      </c>
      <c r="K13" s="11">
        <v>0.5</v>
      </c>
      <c r="L13" s="10">
        <f>M13*$F$13</f>
        <v>3558.252</v>
      </c>
      <c r="M13" s="11">
        <v>0.4</v>
      </c>
      <c r="N13" s="10">
        <f>O13*$F$13</f>
        <v>889.563</v>
      </c>
      <c r="O13" s="11">
        <v>0.1</v>
      </c>
    </row>
    <row r="14" spans="1:15" ht="24" customHeight="1" thickBot="1">
      <c r="A14" s="12" t="s">
        <v>7</v>
      </c>
      <c r="B14" s="35" t="s">
        <v>29</v>
      </c>
      <c r="C14" s="35"/>
      <c r="D14" s="35"/>
      <c r="E14" s="35"/>
      <c r="F14" s="14">
        <v>6637.32</v>
      </c>
      <c r="G14" s="10">
        <f>F14*100/F15</f>
        <v>7.4002717353129475</v>
      </c>
      <c r="H14" s="10">
        <f>I14*$F$14</f>
        <v>1327.464</v>
      </c>
      <c r="I14" s="11">
        <v>0.2</v>
      </c>
      <c r="J14" s="10">
        <f>K14*$F$14</f>
        <v>0</v>
      </c>
      <c r="K14" s="11">
        <v>0</v>
      </c>
      <c r="L14" s="10">
        <f>M14*$F$14</f>
        <v>1327.464</v>
      </c>
      <c r="M14" s="11">
        <v>0.2</v>
      </c>
      <c r="N14" s="10">
        <f>O14*$F$14</f>
        <v>3982.392</v>
      </c>
      <c r="O14" s="11">
        <v>0.6</v>
      </c>
    </row>
    <row r="15" spans="1:15" ht="23.25" customHeight="1">
      <c r="A15" s="16"/>
      <c r="B15" s="36" t="s">
        <v>19</v>
      </c>
      <c r="C15" s="37"/>
      <c r="D15" s="37"/>
      <c r="E15" s="38"/>
      <c r="F15" s="17">
        <f>SUM(F8:F14)</f>
        <v>89690.22</v>
      </c>
      <c r="G15" s="17">
        <f>SUM(G8:G14)</f>
        <v>100</v>
      </c>
      <c r="H15" s="18">
        <f>SUM(H8:H14)</f>
        <v>29937.140000000003</v>
      </c>
      <c r="I15" s="17">
        <f>(I8*$G$8)+(I9*$G$9)+(I10*$G$10)+(I11*$G$11)+(I12*$G$12)+(I13*$G$13)+(I14*$G$14)</f>
        <v>22.60766892978967</v>
      </c>
      <c r="J15" s="18">
        <f>SUM(J8:J14)</f>
        <v>35565.488</v>
      </c>
      <c r="K15" s="17">
        <f>(K8*$G$8)+(K9*$G$9)+(K10*$G$10)+(K11*$G$11)+(K12*$G$12)+(K13*$G$13)+(K14*$G$14)</f>
        <v>39.653696913665726</v>
      </c>
      <c r="L15" s="19">
        <f>SUM(L8:L14)</f>
        <v>20275.94</v>
      </c>
      <c r="M15" s="17">
        <f>(M8*$G$8)+(M9*$G$9)+(M10*$G$10)+(M11*$G$11)+(M12*$G$12)+(M13*$G$13)+(M14*$G$14)</f>
        <v>22.60663425733598</v>
      </c>
      <c r="N15" s="19">
        <f>SUM(N8:N14)</f>
        <v>13571.924</v>
      </c>
      <c r="O15" s="17">
        <f>(O8*$G$8)+(O9*$G$9)+(O10*$G$10)+(O11*$G$11)+(O12*$G$12)+(O13*$G$13)+(O14*$G$14)</f>
        <v>15.131999899208633</v>
      </c>
    </row>
    <row r="16" spans="1:15" ht="27.75" customHeight="1" thickBot="1">
      <c r="A16" s="20"/>
      <c r="B16" s="39" t="s">
        <v>20</v>
      </c>
      <c r="C16" s="40"/>
      <c r="D16" s="40"/>
      <c r="E16" s="41"/>
      <c r="F16" s="21">
        <f>SUM(F15:F15)</f>
        <v>89690.22</v>
      </c>
      <c r="G16" s="21">
        <f>G15</f>
        <v>100</v>
      </c>
      <c r="H16" s="21">
        <f>H15</f>
        <v>29937.140000000003</v>
      </c>
      <c r="I16" s="21">
        <f>I15</f>
        <v>22.60766892978967</v>
      </c>
      <c r="J16" s="21">
        <f aca="true" t="shared" si="0" ref="J16:O16">H16+J15</f>
        <v>65502.628</v>
      </c>
      <c r="K16" s="22">
        <f t="shared" si="0"/>
        <v>62.261365843455394</v>
      </c>
      <c r="L16" s="22">
        <f t="shared" si="0"/>
        <v>85778.568</v>
      </c>
      <c r="M16" s="22">
        <f t="shared" si="0"/>
        <v>84.86800010079138</v>
      </c>
      <c r="N16" s="22">
        <f t="shared" si="0"/>
        <v>99350.492</v>
      </c>
      <c r="O16" s="22">
        <f t="shared" si="0"/>
        <v>100.00000000000001</v>
      </c>
    </row>
    <row r="18" spans="1:9" ht="12.75">
      <c r="A18" s="46"/>
      <c r="B18" s="46"/>
      <c r="C18" s="46"/>
      <c r="D18" s="46"/>
      <c r="E18" s="46"/>
      <c r="F18" s="46"/>
      <c r="G18" s="46"/>
      <c r="H18" s="46"/>
      <c r="I18" s="46"/>
    </row>
    <row r="19" spans="1:13" ht="13.5">
      <c r="A19" s="47" t="s">
        <v>30</v>
      </c>
      <c r="M19" s="49" t="s">
        <v>34</v>
      </c>
    </row>
    <row r="20" spans="13:15" ht="12.75">
      <c r="M20" s="50"/>
      <c r="N20" s="51"/>
      <c r="O20" s="52"/>
    </row>
    <row r="21" spans="1:15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M21" s="53"/>
      <c r="N21" s="54"/>
      <c r="O21" s="55"/>
    </row>
    <row r="22" spans="1:15" ht="13.5">
      <c r="A22" s="47" t="s">
        <v>31</v>
      </c>
      <c r="M22" s="53"/>
      <c r="N22" s="54"/>
      <c r="O22" s="55"/>
    </row>
    <row r="23" spans="13:15" ht="12.75">
      <c r="M23" s="53"/>
      <c r="N23" s="54"/>
      <c r="O23" s="55"/>
    </row>
    <row r="24" spans="13:15" ht="12.75">
      <c r="M24" s="53"/>
      <c r="N24" s="54"/>
      <c r="O24" s="55"/>
    </row>
    <row r="25" spans="1:15" ht="12.75">
      <c r="A25" s="48"/>
      <c r="B25" s="48"/>
      <c r="C25" s="48"/>
      <c r="D25" s="48"/>
      <c r="G25" s="48"/>
      <c r="H25" s="48"/>
      <c r="I25" s="48"/>
      <c r="J25" s="48"/>
      <c r="K25" s="48"/>
      <c r="M25" s="53"/>
      <c r="N25" s="54"/>
      <c r="O25" s="55"/>
    </row>
    <row r="26" spans="1:15" ht="13.5">
      <c r="A26" s="47" t="s">
        <v>32</v>
      </c>
      <c r="G26" s="47" t="s">
        <v>33</v>
      </c>
      <c r="M26" s="53"/>
      <c r="N26" s="54"/>
      <c r="O26" s="55"/>
    </row>
    <row r="27" spans="13:15" ht="12.75">
      <c r="M27" s="56"/>
      <c r="N27" s="48"/>
      <c r="O27" s="57"/>
    </row>
  </sheetData>
  <sheetProtection/>
  <mergeCells count="21">
    <mergeCell ref="A18:I18"/>
    <mergeCell ref="A21:K21"/>
    <mergeCell ref="B13:E13"/>
    <mergeCell ref="B14:E14"/>
    <mergeCell ref="B15:E15"/>
    <mergeCell ref="B16:E16"/>
    <mergeCell ref="B7:E7"/>
    <mergeCell ref="B8:E8"/>
    <mergeCell ref="B9:E9"/>
    <mergeCell ref="B10:E10"/>
    <mergeCell ref="B11:E11"/>
    <mergeCell ref="B12:E12"/>
    <mergeCell ref="A1:O1"/>
    <mergeCell ref="A3:I3"/>
    <mergeCell ref="A4:I4"/>
    <mergeCell ref="A5:I5"/>
    <mergeCell ref="B6:E6"/>
    <mergeCell ref="H6:I6"/>
    <mergeCell ref="J6:K6"/>
    <mergeCell ref="L6:M6"/>
    <mergeCell ref="N6:O6"/>
  </mergeCells>
  <printOptions/>
  <pageMargins left="0.511811024" right="0.511811024" top="0.787401575" bottom="0.787401575" header="0.31496062" footer="0.31496062"/>
  <pageSetup horizontalDpi="600" verticalDpi="600" orientation="landscape" paperSize="9" scale="80" r:id="rId1"/>
  <headerFooter>
    <oddHeader>&amp;L&amp;"Arial,Negrito"&amp;UEstado do Rio Grande do Sul
Município de Tenente Portela&amp;R&amp;"Arial,Negrito"&amp;UProcesso Licitatóriop Nr.  113/2019
Tomada de Preços Nr.  05/2019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PRESUL</dc:creator>
  <cp:keywords/>
  <dc:description/>
  <cp:lastModifiedBy>Paulo D</cp:lastModifiedBy>
  <cp:lastPrinted>2019-05-31T14:00:42Z</cp:lastPrinted>
  <dcterms:created xsi:type="dcterms:W3CDTF">2006-01-30T12:21:22Z</dcterms:created>
  <dcterms:modified xsi:type="dcterms:W3CDTF">2019-05-31T14:06:18Z</dcterms:modified>
  <cp:category/>
  <cp:version/>
  <cp:contentType/>
  <cp:contentStatus/>
</cp:coreProperties>
</file>