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6" yWindow="122" windowWidth="8015" windowHeight="7934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<sst xmlns="http://schemas.openxmlformats.org/spreadsheetml/2006/main" count="31" uniqueCount="20">
  <si>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2.0</t>
  </si>
  <si>
    <t>3.0</t>
  </si>
  <si>
    <t>1.0</t>
  </si>
  <si>
    <t>TOTAL ACUMULADO</t>
  </si>
  <si>
    <t>%</t>
  </si>
  <si>
    <t>SUB TOTAL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</si>
  <si>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</si>
  <si>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</si>
  <si>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</si>
  <si>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</si>
  <si>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</si>
  <si>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</si>
  <si>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</si>
  <si>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Valor</t>
  </si>
  <si>
    <t>%exec.</t>
  </si>
  <si>
    <t>CRONOGRAMA FÍSICO - FINANCEIRO - LICITAÇÃO</t>
  </si>
  <si>
    <t>Local  e  data..</t>
  </si>
  <si>
    <t>Nome / Razão Social   e   CNPJ..</t>
  </si>
  <si>
    <t>&gt; Carimbo  da    Empresa &lt;&lt;</t>
  </si>
  <si>
    <t>Assinat.  Empresa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</si>
</sst>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  <numFmt numFmtId="200" formatCode="[$-416]dddd\,\ d&quot; de &quot;mmmm&quot; de &quot;yyyy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177" fontId="3" fillId="0" borderId="19" xfId="6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77" fontId="5" fillId="0" borderId="11" xfId="60" applyFont="1" applyBorder="1" applyAlignment="1">
      <alignment/>
    </xf>
    <xf numFmtId="2" fontId="5" fillId="0" borderId="11" xfId="0" applyNumberFormat="1" applyFont="1" applyBorder="1" applyAlignment="1">
      <alignment/>
    </xf>
    <xf numFmtId="177" fontId="3" fillId="0" borderId="11" xfId="60" applyFont="1" applyBorder="1" applyAlignment="1">
      <alignment/>
    </xf>
    <xf numFmtId="177" fontId="3" fillId="0" borderId="20" xfId="6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/>
    </xf>
    <xf numFmtId="177" fontId="5" fillId="0" borderId="22" xfId="60" applyFont="1" applyBorder="1" applyAlignment="1">
      <alignment/>
    </xf>
    <xf numFmtId="177" fontId="5" fillId="0" borderId="23" xfId="60" applyFont="1" applyBorder="1" applyAlignment="1">
      <alignment/>
    </xf>
    <xf numFmtId="43" fontId="3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177" fontId="5" fillId="0" borderId="19" xfId="60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left"/>
    </xf>
    <xf numFmtId="0" fontId="0" fillId="0" borderId="24" xfId="0" applyBorder="1" applyAlignment="1">
      <alignment wrapText="1"/>
    </xf>
    <xf numFmtId="0" fontId="23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A2" t="str">
            <v>EMPREENDIMENTO: REFORMAS PARA SECRETARIA DA SAÚDE</v>
          </cell>
        </row>
        <row r="3">
          <cell r="A3" t="str">
            <v>LOCAL: ESF 01, ESF 03, ACADEMIA AO AR LIVRE</v>
          </cell>
        </row>
        <row r="6">
          <cell r="A6" t="str">
            <v>ESF 01</v>
          </cell>
        </row>
        <row r="12">
          <cell r="H12">
            <v>6470.68544298</v>
          </cell>
        </row>
        <row r="14">
          <cell r="A14" t="str">
            <v>ACADEMIA AO AR LIVRE</v>
          </cell>
        </row>
        <row r="20">
          <cell r="H20">
            <v>7317.84386685</v>
          </cell>
        </row>
        <row r="22">
          <cell r="A22" t="str">
            <v>ESF 03</v>
          </cell>
        </row>
        <row r="28">
          <cell r="H28">
            <v>15675.249528180002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Layout" zoomScaleSheetLayoutView="80" workbookViewId="0" topLeftCell="A1">
      <selection activeCell="K19" sqref="K19"/>
    </sheetView>
  </sheetViews>
  <sheetFormatPr defaultColWidth="9.140625" defaultRowHeight="12.75"/>
  <cols>
    <col min="1" max="1" width="5.8515625" style="0" customWidth="1"/>
    <col min="2" max="2" width="28.421875" style="0" customWidth="1"/>
    <col min="3" max="3" width="12.28125" style="0" hidden="1" customWidth="1"/>
    <col min="4" max="4" width="4.00390625" style="0" hidden="1" customWidth="1"/>
    <col min="5" max="5" width="3.28125" style="0" customWidth="1"/>
    <col min="6" max="6" width="12.28125" style="0" bestFit="1" customWidth="1"/>
    <col min="7" max="7" width="7.57421875" style="0" customWidth="1"/>
    <col min="8" max="8" width="11.28125" style="0" customWidth="1"/>
    <col min="9" max="9" width="7.28125" style="0" customWidth="1"/>
    <col min="10" max="10" width="8.421875" style="0" customWidth="1"/>
    <col min="11" max="11" width="12.00390625" style="0" customWidth="1"/>
    <col min="12" max="12" width="0.13671875" style="0" hidden="1" customWidth="1"/>
    <col min="13" max="13" width="10.8515625" style="0" hidden="1" customWidth="1"/>
    <col min="14" max="15" width="7.28125" style="0" customWidth="1"/>
    <col min="16" max="16" width="12.140625" style="0" customWidth="1"/>
    <col min="17" max="17" width="8.7109375" style="0" bestFit="1" customWidth="1"/>
    <col min="18" max="18" width="8.57421875" style="0" bestFit="1" customWidth="1"/>
    <col min="19" max="19" width="13.421875" style="0" customWidth="1"/>
    <col min="20" max="20" width="9.57421875" style="0" bestFit="1" customWidth="1"/>
    <col min="21" max="21" width="9.140625" style="0" hidden="1" customWidth="1"/>
    <col min="22" max="22" width="9.140625" style="0" customWidth="1"/>
    <col min="23" max="23" width="10.7109375" style="0" customWidth="1"/>
    <col min="24" max="24" width="11.28125" style="0" bestFit="1" customWidth="1"/>
  </cols>
  <sheetData>
    <row r="1" spans="1:18" ht="15">
      <c r="A1" s="11"/>
      <c r="B1" s="12"/>
      <c r="C1" s="12"/>
      <c r="D1" s="12"/>
      <c r="E1" s="12"/>
      <c r="F1" s="13"/>
      <c r="G1" s="13"/>
      <c r="H1" s="42" t="s">
        <v>15</v>
      </c>
      <c r="I1" s="14"/>
      <c r="J1" s="14"/>
      <c r="K1" s="3"/>
      <c r="L1" s="13"/>
      <c r="M1" s="13"/>
      <c r="N1" s="4"/>
      <c r="O1" s="4"/>
      <c r="P1" s="4"/>
      <c r="Q1" s="4"/>
      <c r="R1" s="4"/>
    </row>
    <row r="2" spans="1:18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2" s="10" customFormat="1" ht="12.75">
      <c r="A3" s="17" t="str">
        <f>'[1]Plan1'!$A$2</f>
        <v>EMPREENDIMENTO: REFORMAS PARA SECRETARIA DA SAÚDE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/>
      <c r="T3"/>
      <c r="U3"/>
      <c r="V3"/>
    </row>
    <row r="4" spans="1:22" s="10" customFormat="1" ht="12.75">
      <c r="A4" s="17" t="str">
        <f>'[1]Plan1'!$A$3</f>
        <v>LOCAL: ESF 01, ESF 03, ACADEMIA AO AR LIVRE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/>
      <c r="T4"/>
      <c r="U4"/>
      <c r="V4"/>
    </row>
    <row r="5" spans="1:18" ht="13.5" thickBot="1">
      <c r="A5" s="1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>
      <c r="A6" s="5" t="s">
        <v>6</v>
      </c>
      <c r="B6" s="6" t="s">
        <v>7</v>
      </c>
      <c r="C6" s="6"/>
      <c r="D6" s="6" t="s">
        <v>4</v>
      </c>
      <c r="E6" s="6"/>
      <c r="F6" s="20" t="s">
        <v>9</v>
      </c>
      <c r="G6" s="20"/>
      <c r="H6" s="20" t="s">
        <v>10</v>
      </c>
      <c r="I6" s="20"/>
      <c r="J6" s="20"/>
      <c r="K6" s="20" t="s">
        <v>11</v>
      </c>
      <c r="L6" s="21"/>
      <c r="M6" s="21"/>
      <c r="N6" s="21"/>
      <c r="O6" s="21"/>
      <c r="P6" s="20" t="s">
        <v>12</v>
      </c>
      <c r="Q6" s="20"/>
      <c r="R6" s="20"/>
    </row>
    <row r="7" spans="1:18" ht="13.5">
      <c r="A7" s="7"/>
      <c r="B7" s="8" t="s">
        <v>8</v>
      </c>
      <c r="C7" s="8"/>
      <c r="D7" s="8"/>
      <c r="E7" s="8"/>
      <c r="F7" s="38" t="s">
        <v>13</v>
      </c>
      <c r="G7" s="38" t="s">
        <v>4</v>
      </c>
      <c r="H7" s="22" t="s">
        <v>13</v>
      </c>
      <c r="I7" s="22" t="s">
        <v>4</v>
      </c>
      <c r="J7" s="22" t="s">
        <v>14</v>
      </c>
      <c r="K7" s="22" t="s">
        <v>13</v>
      </c>
      <c r="L7" s="22" t="s">
        <v>4</v>
      </c>
      <c r="M7" s="22" t="s">
        <v>13</v>
      </c>
      <c r="N7" s="22" t="s">
        <v>4</v>
      </c>
      <c r="O7" s="22" t="s">
        <v>14</v>
      </c>
      <c r="P7" s="22" t="s">
        <v>13</v>
      </c>
      <c r="Q7" s="22" t="s">
        <v>4</v>
      </c>
      <c r="R7" s="22" t="s">
        <v>14</v>
      </c>
    </row>
    <row r="8" spans="1:24" s="10" customFormat="1" ht="19.5" customHeight="1">
      <c r="A8" s="23" t="s">
        <v>2</v>
      </c>
      <c r="B8" s="23" t="str">
        <f>'[1]Plan1'!$A$6</f>
        <v>ESF 01</v>
      </c>
      <c r="C8" s="24">
        <v>1899.27</v>
      </c>
      <c r="D8" s="25">
        <f>(C8*0.00111111)</f>
        <v>2.1102978897</v>
      </c>
      <c r="E8" s="25"/>
      <c r="F8" s="39">
        <f>'[1]Plan1'!$H$12</f>
        <v>6470.68544298</v>
      </c>
      <c r="G8" s="40">
        <f>F8*100/F11</f>
        <v>21.961492035883854</v>
      </c>
      <c r="H8" s="26">
        <f>$F$8*J8/100</f>
        <v>3235.34272149</v>
      </c>
      <c r="I8" s="26">
        <f>$G$8*J8/100</f>
        <v>10.980746017941927</v>
      </c>
      <c r="J8" s="26">
        <v>50</v>
      </c>
      <c r="K8" s="26">
        <f>H8</f>
        <v>3235.34272149</v>
      </c>
      <c r="L8" s="23"/>
      <c r="M8" s="23"/>
      <c r="N8" s="26">
        <f>I8</f>
        <v>10.980746017941927</v>
      </c>
      <c r="O8" s="26">
        <v>50</v>
      </c>
      <c r="P8" s="26">
        <f>$F$8*R8/100</f>
        <v>0</v>
      </c>
      <c r="Q8" s="26">
        <f>$G$8*R8/100</f>
        <v>0</v>
      </c>
      <c r="R8" s="26">
        <v>0</v>
      </c>
      <c r="S8"/>
      <c r="T8"/>
      <c r="U8"/>
      <c r="V8"/>
      <c r="W8" s="9"/>
      <c r="X8" s="9"/>
    </row>
    <row r="9" spans="1:24" s="10" customFormat="1" ht="19.5" customHeight="1">
      <c r="A9" s="23" t="s">
        <v>0</v>
      </c>
      <c r="B9" s="23" t="str">
        <f>'[1]Plan1'!$A$14</f>
        <v>ACADEMIA AO AR LIVRE</v>
      </c>
      <c r="C9" s="24">
        <v>11143.79</v>
      </c>
      <c r="D9" s="25">
        <f>(C9*0.00111111)</f>
        <v>12.381976506900001</v>
      </c>
      <c r="E9" s="25"/>
      <c r="F9" s="41">
        <f>'[1]Plan1'!$H$20</f>
        <v>7317.84386685</v>
      </c>
      <c r="G9" s="40">
        <f>F9*100/F11</f>
        <v>24.836745846766785</v>
      </c>
      <c r="H9" s="26">
        <f>$F$9*J9/100</f>
        <v>7317.84386685</v>
      </c>
      <c r="I9" s="26">
        <f>$G$9*J9/100</f>
        <v>24.836745846766785</v>
      </c>
      <c r="J9" s="26">
        <v>100</v>
      </c>
      <c r="K9" s="26">
        <v>0</v>
      </c>
      <c r="L9" s="23"/>
      <c r="M9" s="23"/>
      <c r="N9" s="26">
        <v>0</v>
      </c>
      <c r="O9" s="26">
        <v>0</v>
      </c>
      <c r="P9" s="26">
        <f>$F$9*R9/100</f>
        <v>0</v>
      </c>
      <c r="Q9" s="26">
        <f>$G$9*R9/100</f>
        <v>0</v>
      </c>
      <c r="R9" s="26">
        <v>0</v>
      </c>
      <c r="S9"/>
      <c r="T9"/>
      <c r="U9"/>
      <c r="V9"/>
      <c r="W9" s="9"/>
      <c r="X9" s="9"/>
    </row>
    <row r="10" spans="1:24" s="10" customFormat="1" ht="19.5" customHeight="1" thickBot="1">
      <c r="A10" s="23" t="s">
        <v>1</v>
      </c>
      <c r="B10" s="23" t="str">
        <f>'[1]Plan1'!$A$22</f>
        <v>ESF 03</v>
      </c>
      <c r="C10" s="24">
        <v>14457.1</v>
      </c>
      <c r="D10" s="25">
        <f>(C10*0.00111111)</f>
        <v>16.063428381</v>
      </c>
      <c r="E10" s="25"/>
      <c r="F10" s="40">
        <f>'[1]Plan1'!$H$28</f>
        <v>15675.249528180002</v>
      </c>
      <c r="G10" s="40">
        <f>F10*100/F11</f>
        <v>53.201762117349354</v>
      </c>
      <c r="H10" s="26">
        <f>$F$10*J10/100</f>
        <v>0</v>
      </c>
      <c r="I10" s="26">
        <f>$G$10*J10/100</f>
        <v>0</v>
      </c>
      <c r="J10" s="26">
        <v>0</v>
      </c>
      <c r="K10" s="26">
        <f>$F$10*O10/100</f>
        <v>7837.624764090001</v>
      </c>
      <c r="L10" s="23"/>
      <c r="M10" s="23"/>
      <c r="N10" s="26">
        <f>$G$10*O10/100</f>
        <v>26.600881058674677</v>
      </c>
      <c r="O10" s="26">
        <v>50</v>
      </c>
      <c r="P10" s="26">
        <f>$F$10*R10/100</f>
        <v>7837.624764090001</v>
      </c>
      <c r="Q10" s="26">
        <f>$G$10*R10/100</f>
        <v>26.600881058674677</v>
      </c>
      <c r="R10" s="26">
        <v>50</v>
      </c>
      <c r="S10"/>
      <c r="T10"/>
      <c r="U10"/>
      <c r="V10"/>
      <c r="W10" s="9"/>
      <c r="X10" s="9"/>
    </row>
    <row r="11" spans="1:18" ht="19.5" customHeight="1">
      <c r="A11" s="5"/>
      <c r="B11" s="27" t="s">
        <v>5</v>
      </c>
      <c r="C11" s="28">
        <f>SUM(C8:C10)</f>
        <v>27500.160000000003</v>
      </c>
      <c r="D11" s="29">
        <f>SUM(D8:D10)</f>
        <v>30.555702777600004</v>
      </c>
      <c r="E11" s="29"/>
      <c r="F11" s="30">
        <f>SUM(F8:F10)</f>
        <v>29463.778838010003</v>
      </c>
      <c r="G11" s="30">
        <f>SUM(G8:G10)</f>
        <v>100</v>
      </c>
      <c r="H11" s="30">
        <f>SUM(H8:H10)</f>
        <v>10553.18658834</v>
      </c>
      <c r="I11" s="30">
        <f>SUM(I8:I10)</f>
        <v>35.817491864708714</v>
      </c>
      <c r="J11" s="30"/>
      <c r="K11" s="30">
        <f>SUM(K8:K10)</f>
        <v>11072.96748558</v>
      </c>
      <c r="L11" s="30"/>
      <c r="M11" s="30"/>
      <c r="N11" s="30">
        <f>SUM(N8:N10)</f>
        <v>37.581627076616606</v>
      </c>
      <c r="O11" s="31"/>
      <c r="P11" s="30">
        <f>SUM(P8:P10)</f>
        <v>7837.624764090001</v>
      </c>
      <c r="Q11" s="30">
        <f>SUM(Q8:Q10)</f>
        <v>26.600881058674677</v>
      </c>
      <c r="R11" s="31"/>
    </row>
    <row r="12" spans="1:22" s="2" customFormat="1" ht="14.25" thickBot="1">
      <c r="A12" s="32"/>
      <c r="B12" s="33" t="s">
        <v>3</v>
      </c>
      <c r="C12" s="34"/>
      <c r="D12" s="34"/>
      <c r="E12" s="34"/>
      <c r="F12" s="35">
        <f>SUM(F11:F11)</f>
        <v>29463.778838010003</v>
      </c>
      <c r="G12" s="35">
        <f>G11</f>
        <v>100</v>
      </c>
      <c r="H12" s="35">
        <f>H11</f>
        <v>10553.18658834</v>
      </c>
      <c r="I12" s="35">
        <f>I11</f>
        <v>35.817491864708714</v>
      </c>
      <c r="J12" s="35"/>
      <c r="K12" s="35">
        <f>H12+K11</f>
        <v>21626.15407392</v>
      </c>
      <c r="L12" s="35"/>
      <c r="M12" s="35"/>
      <c r="N12" s="36">
        <f>I12+N11</f>
        <v>73.39911894132533</v>
      </c>
      <c r="O12" s="36"/>
      <c r="P12" s="35">
        <f>K12+P11</f>
        <v>29463.77883801</v>
      </c>
      <c r="Q12" s="36">
        <f>N12+Q11</f>
        <v>100</v>
      </c>
      <c r="R12" s="36"/>
      <c r="S12"/>
      <c r="T12"/>
      <c r="U12"/>
      <c r="V12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7"/>
    </row>
    <row r="15" spans="1:22" ht="15">
      <c r="A15" s="43"/>
      <c r="B15" s="43"/>
      <c r="C15" s="43"/>
      <c r="D15" s="43"/>
      <c r="E15" s="43"/>
      <c r="F15" s="43"/>
      <c r="G15" s="43"/>
      <c r="H15" s="43"/>
      <c r="O15" s="46" t="s">
        <v>18</v>
      </c>
      <c r="U15" s="1"/>
      <c r="V15" s="1"/>
    </row>
    <row r="16" spans="1:22" ht="15">
      <c r="A16" s="44" t="s">
        <v>16</v>
      </c>
      <c r="U16" s="1"/>
      <c r="V16" s="1"/>
    </row>
    <row r="17" spans="8:22" ht="15">
      <c r="H17" s="43"/>
      <c r="I17" s="43"/>
      <c r="J17" s="43"/>
      <c r="K17" s="43"/>
      <c r="U17" s="1"/>
      <c r="V17" s="1"/>
    </row>
    <row r="18" spans="1:22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4" t="s">
        <v>19</v>
      </c>
      <c r="U18" s="1"/>
      <c r="V18" s="1"/>
    </row>
    <row r="19" spans="1:22" ht="15">
      <c r="A19" s="44" t="s">
        <v>17</v>
      </c>
      <c r="U19" s="1"/>
      <c r="V19" s="1"/>
    </row>
    <row r="20" spans="21:22" ht="15">
      <c r="U20" s="1"/>
      <c r="V20" s="1"/>
    </row>
    <row r="21" spans="21:22" ht="15"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U25" s="1"/>
      <c r="V25" s="1"/>
    </row>
    <row r="26" spans="2:5" ht="13.5">
      <c r="B26" s="2"/>
      <c r="C26" s="2"/>
      <c r="D26" s="2"/>
      <c r="E26" s="2"/>
    </row>
    <row r="27" spans="6:20" ht="13.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sheetProtection/>
  <mergeCells count="1">
    <mergeCell ref="A18:J18"/>
  </mergeCells>
  <printOptions/>
  <pageMargins left="0.1968503937007874" right="0.1968503937007874" top="0.984251968503937" bottom="0" header="0.5118110236220472" footer="0.5118110236220472"/>
  <pageSetup horizontalDpi="300" verticalDpi="300" orientation="landscape" paperSize="9" scale="81" r:id="rId1"/>
  <headerFooter alignWithMargins="0">
    <oddHeader>&amp;L&amp;"Arial,Negrito"&amp;UEstado do Rio Grande do Sul
Municipio de Tenente Portela&amp;R&amp;"Arial,Negrito"&amp;UProcesso Licitatório Nr. 177/2018
Tomada de Preços Nr. 13/2018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2018-10-24T16:55:35Z</cp:lastPrinted>
  <dcterms:created xsi:type="dcterms:W3CDTF">1999-05-17T17:32:30Z</dcterms:created>
  <dcterms:modified xsi:type="dcterms:W3CDTF">2018-10-24T16:56:53Z</dcterms:modified>
  <cp:category/>
  <cp:version/>
  <cp:contentType/>
  <cp:contentStatus/>
</cp:coreProperties>
</file>